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审核情况表" sheetId="3" r:id="rId1"/>
  </sheets>
  <externalReferences>
    <externalReference r:id="rId2"/>
  </externalReferences>
  <definedNames>
    <definedName name="_xlnm._FilterDatabase" localSheetId="0" hidden="1">审核情况表!$A$2:$M$19</definedName>
  </definedNames>
  <calcPr calcId="144525"/>
</workbook>
</file>

<file path=xl/sharedStrings.xml><?xml version="1.0" encoding="utf-8"?>
<sst xmlns="http://schemas.openxmlformats.org/spreadsheetml/2006/main" count="75" uniqueCount="54">
  <si>
    <r>
      <t>2020</t>
    </r>
    <r>
      <rPr>
        <b/>
        <sz val="16"/>
        <color theme="1"/>
        <rFont val="方正书宋_GBK"/>
        <charset val="0"/>
      </rPr>
      <t>年外经贸发展专项资金（口岸事项）会商会审情况表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</si>
  <si>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</si>
  <si>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企业名称</t>
    </r>
  </si>
  <si>
    <r>
      <rPr>
        <b/>
        <sz val="11"/>
        <color theme="1"/>
        <rFont val="仿宋"/>
        <charset val="134"/>
      </rPr>
      <t>项目名称</t>
    </r>
  </si>
  <si>
    <t>项目发生金额</t>
  </si>
  <si>
    <r>
      <rPr>
        <b/>
        <sz val="11"/>
        <color theme="1"/>
        <rFont val="仿宋"/>
        <charset val="134"/>
      </rPr>
      <t>申报金额</t>
    </r>
  </si>
  <si>
    <t>第三方审定金额</t>
  </si>
  <si>
    <t>应补贴金额</t>
  </si>
  <si>
    <r>
      <rPr>
        <b/>
        <sz val="11"/>
        <color theme="1"/>
        <rFont val="仿宋"/>
        <charset val="134"/>
      </rPr>
      <t>拟补贴金额</t>
    </r>
  </si>
  <si>
    <r>
      <rPr>
        <b/>
        <sz val="11"/>
        <color theme="1"/>
        <rFont val="仿宋"/>
        <charset val="134"/>
      </rPr>
      <t>审减原因</t>
    </r>
  </si>
  <si>
    <r>
      <rPr>
        <b/>
        <sz val="11"/>
        <color theme="1"/>
        <rFont val="仿宋"/>
        <charset val="134"/>
      </rPr>
      <t>备注</t>
    </r>
  </si>
  <si>
    <r>
      <rPr>
        <b/>
        <sz val="11"/>
        <color theme="1"/>
        <rFont val="仿宋"/>
        <charset val="134"/>
      </rPr>
      <t>联系人</t>
    </r>
  </si>
  <si>
    <r>
      <rPr>
        <b/>
        <sz val="11"/>
        <color theme="1"/>
        <rFont val="仿宋"/>
        <charset val="134"/>
      </rPr>
      <t>联系方式</t>
    </r>
  </si>
  <si>
    <r>
      <rPr>
        <sz val="11"/>
        <color indexed="8"/>
        <rFont val="仿宋"/>
        <charset val="134"/>
      </rPr>
      <t>武汉港集装箱有限公司</t>
    </r>
  </si>
  <si>
    <r>
      <rPr>
        <sz val="11"/>
        <color indexed="8"/>
        <rFont val="仿宋"/>
        <charset val="134"/>
      </rPr>
      <t>海关监管场所硬件升级改造项目</t>
    </r>
  </si>
  <si>
    <r>
      <rPr>
        <sz val="11"/>
        <color indexed="8"/>
        <rFont val="仿宋"/>
        <charset val="134"/>
      </rPr>
      <t>剔除进项税、</t>
    </r>
    <r>
      <rPr>
        <sz val="11"/>
        <color theme="1"/>
        <rFont val="Times New Roman"/>
        <charset val="0"/>
      </rPr>
      <t>2020</t>
    </r>
    <r>
      <rPr>
        <sz val="11"/>
        <color indexed="8"/>
        <rFont val="仿宋"/>
        <charset val="134"/>
      </rPr>
      <t>年竣工验收的项目及两台办公用电脑</t>
    </r>
  </si>
  <si>
    <r>
      <rPr>
        <sz val="11"/>
        <color indexed="8"/>
        <rFont val="仿宋"/>
        <charset val="134"/>
      </rPr>
      <t>杨德威</t>
    </r>
  </si>
  <si>
    <r>
      <rPr>
        <sz val="11"/>
        <color indexed="8"/>
        <rFont val="仿宋"/>
        <charset val="134"/>
      </rPr>
      <t>口岸提效设施设备更新项目</t>
    </r>
  </si>
  <si>
    <r>
      <rPr>
        <sz val="11"/>
        <color indexed="8"/>
        <rFont val="仿宋"/>
        <charset val="134"/>
      </rPr>
      <t>剔除进项税</t>
    </r>
  </si>
  <si>
    <r>
      <rPr>
        <sz val="11"/>
        <color indexed="8"/>
        <rFont val="仿宋"/>
        <charset val="134"/>
      </rPr>
      <t>海关监管场所维修及改造项目</t>
    </r>
  </si>
  <si>
    <r>
      <rPr>
        <sz val="11"/>
        <color indexed="8"/>
        <rFont val="仿宋"/>
        <charset val="134"/>
      </rPr>
      <t>剔除进项税、供电系统维修项目</t>
    </r>
  </si>
  <si>
    <r>
      <rPr>
        <sz val="11"/>
        <color indexed="8"/>
        <rFont val="仿宋"/>
        <charset val="134"/>
      </rPr>
      <t>武汉临空港综合保税园区投资发展有限公司</t>
    </r>
  </si>
  <si>
    <r>
      <rPr>
        <sz val="11"/>
        <color indexed="8"/>
        <rFont val="仿宋"/>
        <charset val="134"/>
      </rPr>
      <t>武汉新港空港综合保税区东西湖园区监管配套设施设备采购项目</t>
    </r>
  </si>
  <si>
    <r>
      <rPr>
        <sz val="11"/>
        <color indexed="8"/>
        <rFont val="仿宋"/>
        <charset val="134"/>
      </rPr>
      <t>剔除进项税、办公家具、办公设备及两台乘用车购置费用</t>
    </r>
  </si>
  <si>
    <r>
      <rPr>
        <sz val="11"/>
        <color indexed="8"/>
        <rFont val="仿宋"/>
        <charset val="134"/>
      </rPr>
      <t>李芳</t>
    </r>
  </si>
  <si>
    <r>
      <rPr>
        <sz val="11"/>
        <rFont val="仿宋"/>
        <charset val="134"/>
      </rPr>
      <t>中铁联合国际集装箱有限公司武汉分公司</t>
    </r>
  </si>
  <si>
    <r>
      <rPr>
        <sz val="11"/>
        <rFont val="仿宋"/>
        <charset val="134"/>
      </rPr>
      <t>海关监管作业场所配套设施建设、维护和更新改造</t>
    </r>
  </si>
  <si>
    <r>
      <rPr>
        <sz val="11"/>
        <rFont val="仿宋"/>
        <charset val="134"/>
      </rPr>
      <t>剔除进项税、柴油、宽带、软件、年审、集卡车维修等项目</t>
    </r>
  </si>
  <si>
    <r>
      <rPr>
        <sz val="11"/>
        <rFont val="仿宋"/>
        <charset val="134"/>
      </rPr>
      <t>梅青平</t>
    </r>
  </si>
  <si>
    <r>
      <rPr>
        <sz val="11"/>
        <rFont val="仿宋"/>
        <charset val="134"/>
      </rPr>
      <t>武汉国际集装箱有限公司</t>
    </r>
  </si>
  <si>
    <r>
      <rPr>
        <sz val="11"/>
        <rFont val="仿宋"/>
        <charset val="134"/>
      </rPr>
      <t>阳逻港海关监管场所仓库维修改造工程</t>
    </r>
  </si>
  <si>
    <r>
      <rPr>
        <sz val="11"/>
        <rFont val="仿宋"/>
        <charset val="134"/>
      </rPr>
      <t>贾波</t>
    </r>
  </si>
  <si>
    <r>
      <rPr>
        <sz val="11"/>
        <rFont val="仿宋"/>
        <charset val="134"/>
      </rPr>
      <t>阳逻港海关监管区国际船舶靠泊设备维修改造工程</t>
    </r>
  </si>
  <si>
    <t>审减进项税</t>
  </si>
  <si>
    <r>
      <rPr>
        <sz val="11"/>
        <rFont val="仿宋"/>
        <charset val="134"/>
      </rPr>
      <t>阳逻港监管场所查验设备维护保养工程</t>
    </r>
  </si>
  <si>
    <r>
      <rPr>
        <sz val="11"/>
        <rFont val="仿宋"/>
        <charset val="134"/>
      </rPr>
      <t>剔除进项税、充电桩项目</t>
    </r>
  </si>
  <si>
    <r>
      <rPr>
        <sz val="11"/>
        <rFont val="仿宋"/>
        <charset val="134"/>
      </rPr>
      <t>武汉汉欧国际物流有限公司</t>
    </r>
  </si>
  <si>
    <r>
      <rPr>
        <sz val="11"/>
        <rFont val="Times New Roman"/>
        <charset val="0"/>
      </rPr>
      <t>“</t>
    </r>
    <r>
      <rPr>
        <sz val="11"/>
        <rFont val="仿宋"/>
        <charset val="134"/>
      </rPr>
      <t>汉新欧</t>
    </r>
    <r>
      <rPr>
        <sz val="11"/>
        <rFont val="Times New Roman"/>
        <charset val="0"/>
      </rPr>
      <t>”</t>
    </r>
    <r>
      <rPr>
        <sz val="11"/>
        <rFont val="仿宋"/>
        <charset val="134"/>
      </rPr>
      <t>中铁联集武汉中心站海关监管区市政配套工程，</t>
    </r>
    <r>
      <rPr>
        <sz val="11"/>
        <rFont val="Times New Roman"/>
        <charset val="0"/>
      </rPr>
      <t>1300</t>
    </r>
    <r>
      <rPr>
        <sz val="11"/>
        <rFont val="仿宋"/>
        <charset val="134"/>
      </rPr>
      <t>平方米土地硬化、地磅基础及地磅路面恢复工程项目</t>
    </r>
  </si>
  <si>
    <t>普票，无审减</t>
  </si>
  <si>
    <r>
      <rPr>
        <sz val="11"/>
        <rFont val="Times New Roman"/>
        <charset val="0"/>
      </rPr>
      <t>2016</t>
    </r>
    <r>
      <rPr>
        <sz val="11"/>
        <rFont val="仿宋"/>
        <charset val="134"/>
      </rPr>
      <t>年项目，企业承诺未收到过补贴</t>
    </r>
  </si>
  <si>
    <r>
      <rPr>
        <sz val="11"/>
        <rFont val="仿宋"/>
        <charset val="134"/>
      </rPr>
      <t>陈丽东</t>
    </r>
  </si>
  <si>
    <r>
      <rPr>
        <sz val="11"/>
        <color indexed="8"/>
        <rFont val="仿宋"/>
        <charset val="134"/>
      </rPr>
      <t>武汉汉欧国际物流有限公司</t>
    </r>
  </si>
  <si>
    <r>
      <rPr>
        <sz val="11"/>
        <color theme="1"/>
        <rFont val="Times New Roman"/>
        <charset val="0"/>
      </rPr>
      <t>“</t>
    </r>
    <r>
      <rPr>
        <sz val="11"/>
        <color indexed="8"/>
        <rFont val="仿宋"/>
        <charset val="134"/>
      </rPr>
      <t>汉新欧</t>
    </r>
    <r>
      <rPr>
        <sz val="11"/>
        <color theme="1"/>
        <rFont val="Times New Roman"/>
        <charset val="0"/>
      </rPr>
      <t>”</t>
    </r>
    <r>
      <rPr>
        <sz val="11"/>
        <color indexed="8"/>
        <rFont val="仿宋"/>
        <charset val="134"/>
      </rPr>
      <t>中铁联集武汉中心站海关监管区海关配套现场办公用房、海关监管区的进口智能卡口，车牌识别系统及周届防范系统项目</t>
    </r>
  </si>
  <si>
    <r>
      <rPr>
        <sz val="11"/>
        <color indexed="8"/>
        <rFont val="仿宋"/>
        <charset val="134"/>
      </rPr>
      <t>陈丽东</t>
    </r>
  </si>
  <si>
    <r>
      <rPr>
        <sz val="11"/>
        <color indexed="8"/>
        <rFont val="仿宋"/>
        <charset val="134"/>
      </rPr>
      <t>武汉天河机场有限责任公司</t>
    </r>
  </si>
  <si>
    <r>
      <rPr>
        <sz val="11"/>
        <color indexed="8"/>
        <rFont val="仿宋"/>
        <charset val="134"/>
      </rPr>
      <t>肉类口岸及集中检管区项目</t>
    </r>
  </si>
  <si>
    <t>应补贴金额封顶</t>
  </si>
  <si>
    <r>
      <rPr>
        <sz val="11"/>
        <color indexed="8"/>
        <rFont val="仿宋"/>
        <charset val="134"/>
      </rPr>
      <t>郭林劼</t>
    </r>
  </si>
  <si>
    <r>
      <rPr>
        <sz val="11"/>
        <color theme="1"/>
        <rFont val="Times New Roman"/>
        <charset val="0"/>
      </rPr>
      <t>T3</t>
    </r>
    <r>
      <rPr>
        <sz val="11"/>
        <color indexed="8"/>
        <rFont val="仿宋"/>
        <charset val="134"/>
      </rPr>
      <t>航站楼中转流程改造工程</t>
    </r>
  </si>
  <si>
    <r>
      <rPr>
        <sz val="11"/>
        <color theme="1"/>
        <rFont val="Times New Roman"/>
        <charset val="0"/>
      </rPr>
      <t>T3</t>
    </r>
    <r>
      <rPr>
        <sz val="11"/>
        <color indexed="8"/>
        <rFont val="仿宋"/>
        <charset val="134"/>
      </rPr>
      <t>航站楼西贵宾区改造工程</t>
    </r>
  </si>
  <si>
    <r>
      <rPr>
        <sz val="11"/>
        <rFont val="仿宋"/>
        <charset val="134"/>
      </rPr>
      <t>剔除进项税、软件及贵宾区建安项目</t>
    </r>
  </si>
  <si>
    <r>
      <rPr>
        <sz val="11"/>
        <color theme="1"/>
        <rFont val="Times New Roman"/>
        <charset val="0"/>
      </rPr>
      <t>T3</t>
    </r>
    <r>
      <rPr>
        <sz val="11"/>
        <color indexed="8"/>
        <rFont val="仿宋"/>
        <charset val="134"/>
      </rPr>
      <t>航站楼边检保障设施项目</t>
    </r>
  </si>
  <si>
    <r>
      <rPr>
        <sz val="11"/>
        <color theme="1"/>
        <rFont val="Times New Roman"/>
        <charset val="0"/>
      </rPr>
      <t>T3</t>
    </r>
    <r>
      <rPr>
        <sz val="11"/>
        <color indexed="8"/>
        <rFont val="仿宋"/>
        <charset val="134"/>
      </rPr>
      <t>航站楼海关监管智能化升级项目</t>
    </r>
  </si>
  <si>
    <r>
      <rPr>
        <sz val="11"/>
        <color indexed="8"/>
        <rFont val="仿宋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</si>
</sst>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1"/>
      <name val="Times New Roman"/>
      <charset val="0"/>
    </font>
    <font>
      <sz val="15"/>
      <color theme="1"/>
      <name val="仿宋"/>
      <charset val="134"/>
    </font>
    <font>
      <b/>
      <sz val="16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theme="1"/>
      <name val="仿宋"/>
      <charset val="0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6"/>
      <color theme="1"/>
      <name val="方正书宋_GBK"/>
      <charset val="0"/>
    </font>
    <font>
      <sz val="11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5" fillId="9" borderId="5" applyNumberFormat="false" applyAlignment="false" applyProtection="false">
      <alignment vertical="center"/>
    </xf>
    <xf numFmtId="0" fontId="14" fillId="6" borderId="4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4" fillId="9" borderId="8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>
      <alignment vertical="center"/>
    </xf>
    <xf numFmtId="176" fontId="1" fillId="0" borderId="1" xfId="0" applyNumberFormat="true" applyFont="true" applyFill="true" applyBorder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 wrapText="true"/>
    </xf>
    <xf numFmtId="176" fontId="2" fillId="0" borderId="1" xfId="0" applyNumberFormat="true" applyFont="true" applyFill="true" applyBorder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vertical="center" wrapText="true"/>
    </xf>
    <xf numFmtId="176" fontId="2" fillId="0" borderId="1" xfId="0" applyNumberFormat="true" applyFont="true" applyBorder="true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vertical="center" wrapText="true"/>
    </xf>
    <xf numFmtId="176" fontId="1" fillId="0" borderId="1" xfId="0" applyNumberFormat="true" applyFont="true" applyBorder="true">
      <alignment vertical="center"/>
    </xf>
    <xf numFmtId="0" fontId="1" fillId="0" borderId="1" xfId="0" applyFont="true" applyBorder="true">
      <alignment vertical="center"/>
    </xf>
    <xf numFmtId="0" fontId="5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/>
    </xf>
    <xf numFmtId="49" fontId="1" fillId="0" borderId="1" xfId="0" applyNumberFormat="true" applyFont="true" applyFill="true" applyBorder="true">
      <alignment vertical="center"/>
    </xf>
    <xf numFmtId="0" fontId="2" fillId="0" borderId="1" xfId="0" applyFont="true" applyFill="true" applyBorder="true">
      <alignment vertical="center"/>
    </xf>
    <xf numFmtId="49" fontId="2" fillId="0" borderId="1" xfId="0" applyNumberFormat="true" applyFont="true" applyFill="true" applyBorder="true">
      <alignment vertical="center"/>
    </xf>
    <xf numFmtId="0" fontId="7" fillId="0" borderId="1" xfId="0" applyFont="true" applyFill="true" applyBorder="true">
      <alignment vertical="center"/>
    </xf>
    <xf numFmtId="0" fontId="8" fillId="0" borderId="1" xfId="0" applyFont="true" applyFill="true" applyBorder="true">
      <alignment vertical="center"/>
    </xf>
    <xf numFmtId="49" fontId="2" fillId="0" borderId="1" xfId="0" applyNumberFormat="true" applyFont="true" applyBorder="true">
      <alignment vertical="center"/>
    </xf>
    <xf numFmtId="49" fontId="1" fillId="0" borderId="1" xfId="0" applyNumberFormat="true" applyFont="true" applyBorder="true">
      <alignment vertical="center"/>
    </xf>
    <xf numFmtId="0" fontId="9" fillId="0" borderId="1" xfId="0" applyFont="true" applyBorder="true">
      <alignment vertical="center"/>
    </xf>
    <xf numFmtId="0" fontId="9" fillId="0" borderId="1" xfId="0" applyFont="true" applyFill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t706/Desktop/&#22823;&#36890;&#20851;&#36164;&#37329;2020//home/ht706/Desktop/&#39033;&#30446;&#23457;&#26680;&#26126;&#32454;-12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明细审核底稿"/>
      <sheetName val="1支付凭证 "/>
      <sheetName val="2支付凭证  "/>
      <sheetName val="3支付凭证  "/>
      <sheetName val="4支付凭证 "/>
      <sheetName val="5支付凭证 "/>
      <sheetName val="Sheet2"/>
    </sheetNames>
    <sheetDataSet>
      <sheetData sheetId="0" refreshError="1"/>
      <sheetData sheetId="1" refreshError="1"/>
      <sheetData sheetId="2" refreshError="1"/>
      <sheetData sheetId="3">
        <row r="6">
          <cell r="K6">
            <v>2568807.33</v>
          </cell>
        </row>
      </sheetData>
      <sheetData sheetId="4">
        <row r="6">
          <cell r="K6">
            <v>2233009.72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tabSelected="1" topLeftCell="A3" workbookViewId="0">
      <selection activeCell="F3" sqref="F3"/>
    </sheetView>
  </sheetViews>
  <sheetFormatPr defaultColWidth="9" defaultRowHeight="13.5"/>
  <cols>
    <col min="1" max="1" width="5" style="4" customWidth="true"/>
    <col min="2" max="2" width="21.05" style="5" customWidth="true"/>
    <col min="3" max="3" width="35.2666666666667" style="5" customWidth="true"/>
    <col min="4" max="4" width="13.75" style="5" customWidth="true"/>
    <col min="5" max="5" width="13.625" style="5" customWidth="true"/>
    <col min="6" max="6" width="14.5" style="5" customWidth="true"/>
    <col min="7" max="8" width="13.625" style="5" customWidth="true"/>
    <col min="9" max="9" width="48" style="5" customWidth="true"/>
    <col min="10" max="10" width="17.625" style="5" customWidth="true"/>
    <col min="11" max="11" width="12.4166666666667" style="6" hidden="true" customWidth="true"/>
    <col min="12" max="12" width="21.4166666666667" style="6" hidden="true" customWidth="true"/>
    <col min="13" max="13" width="12" style="6" hidden="true" customWidth="true"/>
    <col min="14" max="16384" width="9" style="5"/>
  </cols>
  <sheetData>
    <row r="1" ht="19.5" spans="1:1">
      <c r="A1" s="7"/>
    </row>
    <row r="2" ht="37" customHeight="true" spans="1:10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</row>
    <row r="3" ht="40" customHeight="true" spans="1:13">
      <c r="A3" s="10" t="s">
        <v>1</v>
      </c>
      <c r="B3" s="10" t="s">
        <v>2</v>
      </c>
      <c r="C3" s="10" t="s">
        <v>3</v>
      </c>
      <c r="D3" s="11" t="s">
        <v>4</v>
      </c>
      <c r="E3" s="26" t="s">
        <v>5</v>
      </c>
      <c r="F3" s="11" t="s">
        <v>6</v>
      </c>
      <c r="G3" s="11" t="s">
        <v>7</v>
      </c>
      <c r="H3" s="10" t="s">
        <v>8</v>
      </c>
      <c r="I3" s="10" t="s">
        <v>9</v>
      </c>
      <c r="J3" s="10" t="s">
        <v>10</v>
      </c>
      <c r="K3" s="27" t="s">
        <v>11</v>
      </c>
      <c r="L3" s="27" t="s">
        <v>12</v>
      </c>
      <c r="M3" s="27"/>
    </row>
    <row r="4" s="1" customFormat="true" ht="33" customHeight="true" spans="1:13">
      <c r="A4" s="12">
        <v>1</v>
      </c>
      <c r="B4" s="13" t="s">
        <v>13</v>
      </c>
      <c r="C4" s="14" t="s">
        <v>14</v>
      </c>
      <c r="D4" s="15">
        <f>21.68*10000</f>
        <v>216800</v>
      </c>
      <c r="E4" s="15">
        <v>216800</v>
      </c>
      <c r="F4" s="15">
        <v>120186.61</v>
      </c>
      <c r="G4" s="15">
        <v>112975.4134</v>
      </c>
      <c r="H4" s="15">
        <f>G4*0.86068</f>
        <v>97235.678805112</v>
      </c>
      <c r="I4" s="13" t="s">
        <v>15</v>
      </c>
      <c r="J4" s="14"/>
      <c r="K4" s="28" t="s">
        <v>16</v>
      </c>
      <c r="L4" s="28">
        <v>15072440050</v>
      </c>
      <c r="M4" s="28">
        <v>59000615</v>
      </c>
    </row>
    <row r="5" s="1" customFormat="true" ht="33" customHeight="true" spans="1:13">
      <c r="A5" s="12">
        <v>2</v>
      </c>
      <c r="B5" s="13" t="s">
        <v>13</v>
      </c>
      <c r="C5" s="14" t="s">
        <v>17</v>
      </c>
      <c r="D5" s="15">
        <f>170*10000</f>
        <v>1700000</v>
      </c>
      <c r="E5" s="15">
        <v>1700000</v>
      </c>
      <c r="F5" s="15">
        <v>1465517.24</v>
      </c>
      <c r="G5" s="15">
        <v>1377586.2056</v>
      </c>
      <c r="H5" s="15">
        <f t="shared" ref="H5:H19" si="0">G5*0.86068</f>
        <v>1185660.89543581</v>
      </c>
      <c r="I5" s="14" t="s">
        <v>18</v>
      </c>
      <c r="J5" s="14"/>
      <c r="K5" s="28" t="s">
        <v>16</v>
      </c>
      <c r="L5" s="28">
        <v>15072440050</v>
      </c>
      <c r="M5" s="28">
        <v>59000615</v>
      </c>
    </row>
    <row r="6" s="1" customFormat="true" ht="33" customHeight="true" spans="1:13">
      <c r="A6" s="12">
        <v>3</v>
      </c>
      <c r="B6" s="13" t="s">
        <v>13</v>
      </c>
      <c r="C6" s="14" t="s">
        <v>19</v>
      </c>
      <c r="D6" s="15">
        <f>48.07*10000</f>
        <v>480700</v>
      </c>
      <c r="E6" s="15">
        <v>480700</v>
      </c>
      <c r="F6" s="15">
        <v>387175.452300073</v>
      </c>
      <c r="G6" s="15">
        <v>363944.925162069</v>
      </c>
      <c r="H6" s="15">
        <f t="shared" si="0"/>
        <v>313240.11818849</v>
      </c>
      <c r="I6" s="14" t="s">
        <v>20</v>
      </c>
      <c r="J6" s="14"/>
      <c r="K6" s="28" t="s">
        <v>16</v>
      </c>
      <c r="L6" s="28">
        <v>15072440050</v>
      </c>
      <c r="M6" s="28">
        <v>59000615</v>
      </c>
    </row>
    <row r="7" s="1" customFormat="true" ht="33" customHeight="true" spans="1:13">
      <c r="A7" s="12">
        <v>4</v>
      </c>
      <c r="B7" s="13" t="s">
        <v>21</v>
      </c>
      <c r="C7" s="13" t="s">
        <v>22</v>
      </c>
      <c r="D7" s="15">
        <v>2444218</v>
      </c>
      <c r="E7" s="15">
        <v>2431968</v>
      </c>
      <c r="F7" s="15">
        <v>995203.390881904</v>
      </c>
      <c r="G7" s="15">
        <v>935491.18742899</v>
      </c>
      <c r="H7" s="15">
        <f t="shared" si="0"/>
        <v>805158.555196383</v>
      </c>
      <c r="I7" s="13" t="s">
        <v>23</v>
      </c>
      <c r="J7" s="14"/>
      <c r="K7" s="28" t="s">
        <v>24</v>
      </c>
      <c r="L7" s="28">
        <v>13971348179</v>
      </c>
      <c r="M7" s="28">
        <v>83264077</v>
      </c>
    </row>
    <row r="8" s="2" customFormat="true" ht="33" customHeight="true" spans="1:13">
      <c r="A8" s="16">
        <v>5</v>
      </c>
      <c r="B8" s="17" t="s">
        <v>25</v>
      </c>
      <c r="C8" s="17" t="s">
        <v>26</v>
      </c>
      <c r="D8" s="18">
        <v>2312800</v>
      </c>
      <c r="E8" s="18">
        <v>2312800</v>
      </c>
      <c r="F8" s="18">
        <v>667983.81</v>
      </c>
      <c r="G8" s="15">
        <v>627904.7814</v>
      </c>
      <c r="H8" s="15">
        <f t="shared" si="0"/>
        <v>540425.087255352</v>
      </c>
      <c r="I8" s="17" t="s">
        <v>27</v>
      </c>
      <c r="J8" s="29"/>
      <c r="K8" s="30" t="s">
        <v>28</v>
      </c>
      <c r="L8" s="30">
        <v>13419688850</v>
      </c>
      <c r="M8" s="30">
        <v>51136598</v>
      </c>
    </row>
    <row r="9" s="2" customFormat="true" ht="33" customHeight="true" spans="1:13">
      <c r="A9" s="16">
        <v>6</v>
      </c>
      <c r="B9" s="17" t="s">
        <v>29</v>
      </c>
      <c r="C9" s="17" t="s">
        <v>30</v>
      </c>
      <c r="D9" s="18">
        <v>2800000</v>
      </c>
      <c r="E9" s="18">
        <v>2500000</v>
      </c>
      <c r="F9" s="18">
        <f>'[1]3支付凭证  '!$K$6</f>
        <v>2568807.33</v>
      </c>
      <c r="G9" s="15">
        <v>2414678.8902</v>
      </c>
      <c r="H9" s="15">
        <f t="shared" si="0"/>
        <v>2078265.82721734</v>
      </c>
      <c r="I9" s="31"/>
      <c r="J9" s="29"/>
      <c r="K9" s="30" t="s">
        <v>31</v>
      </c>
      <c r="L9" s="30">
        <v>18827055566</v>
      </c>
      <c r="M9" s="30">
        <v>59883399</v>
      </c>
    </row>
    <row r="10" s="2" customFormat="true" ht="33" customHeight="true" spans="1:13">
      <c r="A10" s="16">
        <v>7</v>
      </c>
      <c r="B10" s="17" t="s">
        <v>29</v>
      </c>
      <c r="C10" s="17" t="s">
        <v>32</v>
      </c>
      <c r="D10" s="18">
        <f>230*10000</f>
        <v>2300000</v>
      </c>
      <c r="E10" s="18">
        <v>2300000</v>
      </c>
      <c r="F10" s="18">
        <f>'[1]4支付凭证 '!$K$6</f>
        <v>2233009.72</v>
      </c>
      <c r="G10" s="15">
        <v>2099029.1368</v>
      </c>
      <c r="H10" s="15">
        <f t="shared" si="0"/>
        <v>1806592.39746102</v>
      </c>
      <c r="I10" s="31" t="s">
        <v>33</v>
      </c>
      <c r="J10" s="29"/>
      <c r="K10" s="30" t="s">
        <v>31</v>
      </c>
      <c r="L10" s="30">
        <v>18827055566</v>
      </c>
      <c r="M10" s="30">
        <v>59883399</v>
      </c>
    </row>
    <row r="11" s="2" customFormat="true" ht="33" customHeight="true" spans="1:13">
      <c r="A11" s="16">
        <v>8</v>
      </c>
      <c r="B11" s="17" t="s">
        <v>29</v>
      </c>
      <c r="C11" s="17" t="s">
        <v>34</v>
      </c>
      <c r="D11" s="18">
        <v>2069800</v>
      </c>
      <c r="E11" s="18">
        <v>2057600</v>
      </c>
      <c r="F11" s="18">
        <v>1759109.55</v>
      </c>
      <c r="G11" s="15">
        <v>1653562.977</v>
      </c>
      <c r="H11" s="15">
        <f t="shared" si="0"/>
        <v>1423188.58304436</v>
      </c>
      <c r="I11" s="29" t="s">
        <v>35</v>
      </c>
      <c r="J11" s="29"/>
      <c r="K11" s="30" t="s">
        <v>31</v>
      </c>
      <c r="L11" s="30">
        <v>18827055566</v>
      </c>
      <c r="M11" s="30">
        <v>59883399</v>
      </c>
    </row>
    <row r="12" s="3" customFormat="true" ht="66" customHeight="true" spans="1:13">
      <c r="A12" s="19">
        <v>9</v>
      </c>
      <c r="B12" s="20" t="s">
        <v>36</v>
      </c>
      <c r="C12" s="20" t="s">
        <v>37</v>
      </c>
      <c r="D12" s="21">
        <v>1566416</v>
      </c>
      <c r="E12" s="21">
        <v>1566416</v>
      </c>
      <c r="F12" s="18">
        <v>1566416</v>
      </c>
      <c r="G12" s="15">
        <v>1472431.04</v>
      </c>
      <c r="H12" s="15">
        <f t="shared" si="0"/>
        <v>1267291.9475072</v>
      </c>
      <c r="I12" s="32" t="s">
        <v>38</v>
      </c>
      <c r="J12" s="17" t="s">
        <v>39</v>
      </c>
      <c r="K12" s="33" t="s">
        <v>40</v>
      </c>
      <c r="L12" s="33">
        <v>15872413537</v>
      </c>
      <c r="M12" s="33"/>
    </row>
    <row r="13" ht="66" customHeight="true" spans="1:13">
      <c r="A13" s="22">
        <v>10</v>
      </c>
      <c r="B13" s="23" t="s">
        <v>41</v>
      </c>
      <c r="C13" s="23" t="s">
        <v>42</v>
      </c>
      <c r="D13" s="24">
        <v>1744359</v>
      </c>
      <c r="E13" s="24">
        <v>1744359</v>
      </c>
      <c r="F13" s="15">
        <v>1744359</v>
      </c>
      <c r="G13" s="15">
        <v>1639697.46</v>
      </c>
      <c r="H13" s="15">
        <f t="shared" si="0"/>
        <v>1411254.8098728</v>
      </c>
      <c r="I13" s="32" t="s">
        <v>38</v>
      </c>
      <c r="J13" s="17" t="s">
        <v>39</v>
      </c>
      <c r="K13" s="34" t="s">
        <v>43</v>
      </c>
      <c r="L13" s="34">
        <v>15872413537</v>
      </c>
      <c r="M13" s="34"/>
    </row>
    <row r="14" ht="27" customHeight="true" spans="1:13">
      <c r="A14" s="22">
        <v>11</v>
      </c>
      <c r="B14" s="23" t="s">
        <v>44</v>
      </c>
      <c r="C14" s="25" t="s">
        <v>45</v>
      </c>
      <c r="D14" s="24">
        <v>8689800</v>
      </c>
      <c r="E14" s="24">
        <v>2500000</v>
      </c>
      <c r="F14" s="24">
        <v>6114725.62385321</v>
      </c>
      <c r="G14" s="15">
        <v>2500000</v>
      </c>
      <c r="H14" s="15">
        <f t="shared" si="0"/>
        <v>2151700</v>
      </c>
      <c r="I14" s="35"/>
      <c r="J14" s="35" t="s">
        <v>46</v>
      </c>
      <c r="K14" s="34" t="s">
        <v>47</v>
      </c>
      <c r="L14" s="34">
        <v>13476006358</v>
      </c>
      <c r="M14" s="34">
        <v>85819561</v>
      </c>
    </row>
    <row r="15" ht="27" customHeight="true" spans="1:13">
      <c r="A15" s="22">
        <v>12</v>
      </c>
      <c r="B15" s="23" t="s">
        <v>44</v>
      </c>
      <c r="C15" s="25" t="s">
        <v>48</v>
      </c>
      <c r="D15" s="24">
        <v>19244700</v>
      </c>
      <c r="E15" s="24">
        <v>2500000</v>
      </c>
      <c r="F15" s="24">
        <v>11639771.675968</v>
      </c>
      <c r="G15" s="15">
        <v>2500000</v>
      </c>
      <c r="H15" s="15">
        <f t="shared" si="0"/>
        <v>2151700</v>
      </c>
      <c r="I15" s="35"/>
      <c r="J15" s="35" t="s">
        <v>46</v>
      </c>
      <c r="K15" s="34" t="s">
        <v>47</v>
      </c>
      <c r="L15" s="34">
        <v>13476006358</v>
      </c>
      <c r="M15" s="34">
        <v>85819561</v>
      </c>
    </row>
    <row r="16" ht="27" customHeight="true" spans="1:13">
      <c r="A16" s="22">
        <v>13</v>
      </c>
      <c r="B16" s="23" t="s">
        <v>44</v>
      </c>
      <c r="C16" s="25" t="s">
        <v>49</v>
      </c>
      <c r="D16" s="24">
        <v>4769343</v>
      </c>
      <c r="E16" s="24">
        <v>2500000</v>
      </c>
      <c r="F16" s="24">
        <v>1439823.01</v>
      </c>
      <c r="G16" s="15">
        <v>1353433.6294</v>
      </c>
      <c r="H16" s="15">
        <f t="shared" si="0"/>
        <v>1164873.25615199</v>
      </c>
      <c r="I16" s="29" t="s">
        <v>50</v>
      </c>
      <c r="J16" s="25"/>
      <c r="K16" s="34" t="s">
        <v>47</v>
      </c>
      <c r="L16" s="34">
        <v>13476006358</v>
      </c>
      <c r="M16" s="34">
        <v>85819561</v>
      </c>
    </row>
    <row r="17" ht="27" customHeight="true" spans="1:13">
      <c r="A17" s="22">
        <v>14</v>
      </c>
      <c r="B17" s="23" t="s">
        <v>44</v>
      </c>
      <c r="C17" s="25" t="s">
        <v>51</v>
      </c>
      <c r="D17" s="24">
        <v>5349700</v>
      </c>
      <c r="E17" s="24">
        <v>2500000</v>
      </c>
      <c r="F17" s="24">
        <v>3118765.94378991</v>
      </c>
      <c r="G17" s="15">
        <v>2500000</v>
      </c>
      <c r="H17" s="15">
        <f t="shared" si="0"/>
        <v>2151700</v>
      </c>
      <c r="I17" s="35"/>
      <c r="J17" s="35" t="s">
        <v>46</v>
      </c>
      <c r="K17" s="34" t="s">
        <v>47</v>
      </c>
      <c r="L17" s="34">
        <v>13476006358</v>
      </c>
      <c r="M17" s="34">
        <v>85819561</v>
      </c>
    </row>
    <row r="18" s="1" customFormat="true" ht="27" customHeight="true" spans="1:13">
      <c r="A18" s="12">
        <v>15</v>
      </c>
      <c r="B18" s="13" t="s">
        <v>44</v>
      </c>
      <c r="C18" s="14" t="s">
        <v>52</v>
      </c>
      <c r="D18" s="15">
        <v>10150204.58</v>
      </c>
      <c r="E18" s="15">
        <v>2500000</v>
      </c>
      <c r="F18" s="15">
        <v>8982481.92920354</v>
      </c>
      <c r="G18" s="15">
        <v>2500000</v>
      </c>
      <c r="H18" s="15">
        <f t="shared" si="0"/>
        <v>2151700</v>
      </c>
      <c r="I18" s="36"/>
      <c r="J18" s="36" t="s">
        <v>46</v>
      </c>
      <c r="K18" s="28" t="s">
        <v>47</v>
      </c>
      <c r="L18" s="28">
        <v>13476006358</v>
      </c>
      <c r="M18" s="28">
        <v>85819561</v>
      </c>
    </row>
    <row r="19" ht="27.55" customHeight="true" spans="1:13">
      <c r="A19" s="22" t="s">
        <v>53</v>
      </c>
      <c r="B19" s="22"/>
      <c r="C19" s="22"/>
      <c r="D19" s="24">
        <f>SUM(D4:D18)</f>
        <v>65838840.58</v>
      </c>
      <c r="E19" s="24">
        <f>SUM(E4:E18)</f>
        <v>29810643</v>
      </c>
      <c r="F19" s="24">
        <f>SUM(F4:F18)</f>
        <v>44803336.2859966</v>
      </c>
      <c r="G19" s="15">
        <f>SUM(G4:G18)</f>
        <v>24050735.6463911</v>
      </c>
      <c r="H19" s="15">
        <f>SUM(H4:H18)</f>
        <v>20699987.1561359</v>
      </c>
      <c r="I19" s="25"/>
      <c r="J19" s="25"/>
      <c r="K19" s="34">
        <f>SUM(K4:K18)</f>
        <v>0</v>
      </c>
      <c r="L19" s="34">
        <f>SUM(L4:L18)</f>
        <v>228214382741</v>
      </c>
      <c r="M19" s="34">
        <f>SUM(M4:M18)</f>
        <v>920150522</v>
      </c>
    </row>
  </sheetData>
  <mergeCells count="3">
    <mergeCell ref="A2:I2"/>
    <mergeCell ref="L3:M3"/>
    <mergeCell ref="A19:C19"/>
  </mergeCells>
  <pageMargins left="0.75" right="0.75" top="1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waimao</dc:creator>
  <cp:lastModifiedBy>ht706</cp:lastModifiedBy>
  <dcterms:created xsi:type="dcterms:W3CDTF">2020-10-29T15:33:00Z</dcterms:created>
  <cp:lastPrinted>2020-11-24T10:43:00Z</cp:lastPrinted>
  <dcterms:modified xsi:type="dcterms:W3CDTF">2020-12-14T09:29:48Z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