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附件2（企业汇总) " sheetId="5" r:id="rId1"/>
    <sheet name="附件3（店汇总-完整) (2)" sheetId="16" state="hidden" r:id="rId2"/>
    <sheet name="Sheet1" sheetId="10" state="hidden" r:id="rId3"/>
    <sheet name="附件3（店汇总-仅核查完)" sheetId="3" state="hidden" r:id="rId4"/>
    <sheet name="Sheet2" sheetId="11" state="hidden" r:id="rId5"/>
    <sheet name="Sheet3" sheetId="12" state="hidden" r:id="rId6"/>
    <sheet name="Sheet4" sheetId="13" state="hidden" r:id="rId7"/>
    <sheet name="Sheet5" sheetId="14" state="hidden" r:id="rId8"/>
    <sheet name="附件2（店汇总)" sheetId="6" state="hidden" r:id="rId9"/>
  </sheets>
  <externalReferences>
    <externalReference r:id="rId11"/>
    <externalReference r:id="rId12"/>
  </externalReferences>
  <definedNames>
    <definedName name="_xlnm._FilterDatabase" localSheetId="0" hidden="1">'附件2（企业汇总) '!$A$3:$E$71</definedName>
    <definedName name="_xlnm._FilterDatabase" localSheetId="1" hidden="1">'附件3（店汇总-完整) (2)'!$B$2:$BD$174</definedName>
    <definedName name="_xlnm._FilterDatabase" localSheetId="3" hidden="1">'附件3（店汇总-仅核查完)'!$A$3:$H$115</definedName>
    <definedName name="_xlnm._FilterDatabase" localSheetId="4" hidden="1">Sheet2!$A$1:$H$84</definedName>
    <definedName name="_xlnm._FilterDatabase" localSheetId="6" hidden="1">Sheet4!$A$1:$H$179</definedName>
    <definedName name="_xlnm._FilterDatabase" localSheetId="7" hidden="1">Sheet5!$A$1:$F$181</definedName>
    <definedName name="_xlnm._FilterDatabase" localSheetId="8" hidden="1">'附件2（店汇总)'!$A$3:$K$165</definedName>
    <definedName name="_xlnm.Print_Titles" localSheetId="3">'附件3（店汇总-仅核查完)'!$2:$3</definedName>
    <definedName name="_xlnm.Print_Titles" localSheetId="0">'附件2（企业汇总) '!$2:$3</definedName>
    <definedName name="_xlnm.Print_Titles" localSheetId="8">'附件2（店汇总)'!$2:$3</definedName>
    <definedName name="_xlnm.Print_Area" localSheetId="3">'附件3（店汇总-仅核查完)'!$A$1:$H$116</definedName>
    <definedName name="_xlnm.Print_Titles" localSheetId="1">'附件3（店汇总-完整) (2)'!$1:$2</definedName>
    <definedName name="_xlnm.Print_Area" localSheetId="1">'附件3（店汇总-完整) (2)'!$A$1:$J$175</definedName>
  </definedNames>
  <calcPr calcId="144525"/>
  <pivotCaches>
    <pivotCache cacheId="0" r:id="rId10"/>
  </pivotCaches>
</workbook>
</file>

<file path=xl/sharedStrings.xml><?xml version="1.0" encoding="utf-8"?>
<sst xmlns="http://schemas.openxmlformats.org/spreadsheetml/2006/main" count="3261" uniqueCount="517">
  <si>
    <t>附件：</t>
  </si>
  <si>
    <t>2024年武汉市绿色智能家电家居以旧换新补贴（第一批）名单</t>
  </si>
  <si>
    <t>序号</t>
  </si>
  <si>
    <t>所属区</t>
  </si>
  <si>
    <t>企业名称</t>
  </si>
  <si>
    <t>补贴金额（元）</t>
  </si>
  <si>
    <t>江岸区</t>
  </si>
  <si>
    <t xml:space="preserve">湖北省佳兆沣商贸有限责任公司 </t>
  </si>
  <si>
    <t xml:space="preserve">武汉鑫隆世达商贸有限公司 </t>
  </si>
  <si>
    <t xml:space="preserve">武汉广欣泽泰商贸有限公司 </t>
  </si>
  <si>
    <t xml:space="preserve">湖北谷高通讯有限公司 </t>
  </si>
  <si>
    <t>江汉区</t>
  </si>
  <si>
    <t xml:space="preserve">武汉苏宁易购销售有限公司 </t>
  </si>
  <si>
    <t xml:space="preserve">武商集团股份有限公司武汉国际广场购物中心 </t>
  </si>
  <si>
    <t xml:space="preserve">武汉天吉源电子贸易有限公司 </t>
  </si>
  <si>
    <t xml:space="preserve">武汉盛世恒运商贸有限公司 </t>
  </si>
  <si>
    <t xml:space="preserve">武汉市良晨贸易有限责任公司 </t>
  </si>
  <si>
    <t xml:space="preserve">武汉锦宇机电设备工程有限公司 </t>
  </si>
  <si>
    <t>硚口区</t>
  </si>
  <si>
    <t xml:space="preserve">武汉泰欣电器股份有限公司 </t>
  </si>
  <si>
    <t xml:space="preserve">武汉智星惠泰工贸家电商贸有限公司 </t>
  </si>
  <si>
    <t xml:space="preserve">武汉智信诚泰工贸家电商贸有限公司 </t>
  </si>
  <si>
    <t xml:space="preserve">武汉泰博信达电器有限公司 </t>
  </si>
  <si>
    <t xml:space="preserve">武汉中百工贸电器有限公司 </t>
  </si>
  <si>
    <t xml:space="preserve">武汉佳银机电有限公司 </t>
  </si>
  <si>
    <t xml:space="preserve">武汉初音工贸有限公司 </t>
  </si>
  <si>
    <t xml:space="preserve">湖北泽丰机电设备工程有限公司 </t>
  </si>
  <si>
    <t xml:space="preserve">武汉永楚天下贸易有限公司 </t>
  </si>
  <si>
    <t xml:space="preserve">武汉康运鸿达商贸有限公司 </t>
  </si>
  <si>
    <t xml:space="preserve">湖北秦德商贸有限公司 </t>
  </si>
  <si>
    <t xml:space="preserve">武汉方柏时代商贸有限公司 </t>
  </si>
  <si>
    <t>汉阳区</t>
  </si>
  <si>
    <t xml:space="preserve">武汉炙信冷暖设备有限公司 </t>
  </si>
  <si>
    <t xml:space="preserve">武汉晟隆扬泰商贸有限公司 </t>
  </si>
  <si>
    <t xml:space="preserve">武汉晟汉扬泰商贸有限公司 </t>
  </si>
  <si>
    <t xml:space="preserve">武汉市鑫鸿海科技有限公司 </t>
  </si>
  <si>
    <t xml:space="preserve">湖北鸿基锐创贸易有限公司 </t>
  </si>
  <si>
    <t>武昌区</t>
  </si>
  <si>
    <t xml:space="preserve">京东五星电器湖北集团有限公司 </t>
  </si>
  <si>
    <t xml:space="preserve">武汉泰博隆欣商贸有限公司 </t>
  </si>
  <si>
    <t xml:space="preserve">武汉泰博鸿欣商贸有限公司 </t>
  </si>
  <si>
    <t xml:space="preserve">武汉泰博盛欣商贸有限公司 </t>
  </si>
  <si>
    <t xml:space="preserve">湖北天王电器有限责任公司 </t>
  </si>
  <si>
    <t xml:space="preserve">湖北海润欣德企业管理有限公司 </t>
  </si>
  <si>
    <t xml:space="preserve">湖北金诚盛创商贸有限公司 </t>
  </si>
  <si>
    <t xml:space="preserve">武汉上阳春商贸有限公司 </t>
  </si>
  <si>
    <t>青山区</t>
  </si>
  <si>
    <t xml:space="preserve">武汉正圆鼎天商贸有限公司 </t>
  </si>
  <si>
    <t xml:space="preserve">武汉泰博广欣商贸有限公司 </t>
  </si>
  <si>
    <t>洪山区</t>
  </si>
  <si>
    <t xml:space="preserve">武汉泰博百欣商贸有限公司 </t>
  </si>
  <si>
    <t xml:space="preserve">武汉泰博德馨商贸有限公司 </t>
  </si>
  <si>
    <t xml:space="preserve">武汉朗宁电器有限公司 </t>
  </si>
  <si>
    <t>东西湖区</t>
  </si>
  <si>
    <t xml:space="preserve">武汉天恒仁和商贸有限公司 </t>
  </si>
  <si>
    <t xml:space="preserve">武汉智欣广泰商贸有限公司 </t>
  </si>
  <si>
    <t xml:space="preserve">武汉首之创电器有限公司 </t>
  </si>
  <si>
    <t xml:space="preserve">武汉和信通商贸有限公司 </t>
  </si>
  <si>
    <t xml:space="preserve">武汉市墨桐电器设备有限公司 </t>
  </si>
  <si>
    <t xml:space="preserve">武汉传承动力环保科技有限公司 </t>
  </si>
  <si>
    <t>蔡甸区</t>
  </si>
  <si>
    <t xml:space="preserve">武汉泰涵商贸有限公司 </t>
  </si>
  <si>
    <t xml:space="preserve">武汉天地振发电器有限公司 </t>
  </si>
  <si>
    <t xml:space="preserve">武汉市志胜电器有限公司 </t>
  </si>
  <si>
    <t>江夏区</t>
  </si>
  <si>
    <t xml:space="preserve">武汉泰一盛商贸有限公司 </t>
  </si>
  <si>
    <t xml:space="preserve">武汉京鸿泰科技发展股份有限公司 </t>
  </si>
  <si>
    <t xml:space="preserve">武汉北辰承运供应链管理有限公司 </t>
  </si>
  <si>
    <t>黄陂区</t>
  </si>
  <si>
    <t xml:space="preserve">武汉泰睿达家电商贸有限公司 </t>
  </si>
  <si>
    <t>新洲区</t>
  </si>
  <si>
    <t xml:space="preserve">武汉徜泉数字科技有限公司 </t>
  </si>
  <si>
    <t xml:space="preserve">武汉新鑫程商贸有限公司 </t>
  </si>
  <si>
    <t xml:space="preserve">武汉泰津致信商贸有限公司 </t>
  </si>
  <si>
    <t xml:space="preserve">武汉市辉宁电器有限公司 </t>
  </si>
  <si>
    <t xml:space="preserve">武汉市宁辉盛通商贸有限公司 </t>
  </si>
  <si>
    <t xml:space="preserve">武汉市旭瑞和商贸有限公司 </t>
  </si>
  <si>
    <t>经开区</t>
  </si>
  <si>
    <t xml:space="preserve">湖北盛世欣兴格力电器销售有限公司 </t>
  </si>
  <si>
    <t xml:space="preserve">武汉中科能源暖通系统工程有限公司 </t>
  </si>
  <si>
    <t xml:space="preserve">武汉泰睿欣家电商贸有限公司 </t>
  </si>
  <si>
    <t>东湖高新区</t>
  </si>
  <si>
    <t xml:space="preserve">武汉泰博志欣商贸有限公司 </t>
  </si>
  <si>
    <t xml:space="preserve">武汉市魅力风格商贸有限公司 </t>
  </si>
  <si>
    <t xml:space="preserve">武汉泰博利欣商贸有限公司 </t>
  </si>
  <si>
    <t>长江新区</t>
  </si>
  <si>
    <t xml:space="preserve">武汉泰鹏信德商贸有限公司 </t>
  </si>
  <si>
    <t xml:space="preserve">武汉乐吉民用电器有限公司 </t>
  </si>
  <si>
    <t>合计</t>
  </si>
  <si>
    <t>2024年武汉市绿色智能家电家居以旧换新政府消费券审核汇总表-分店铺</t>
  </si>
  <si>
    <t>审减原因</t>
  </si>
  <si>
    <t>现场检查919至920</t>
  </si>
  <si>
    <t>现场检查923至925</t>
  </si>
  <si>
    <t>门店序号</t>
  </si>
  <si>
    <t>门店名称</t>
  </si>
  <si>
    <t>交易笔数</t>
  </si>
  <si>
    <t>申请补贴券金额（元）</t>
  </si>
  <si>
    <t>审定可核销补贴券金额（元）</t>
  </si>
  <si>
    <t>审减笔数</t>
  </si>
  <si>
    <t>审减金额（元）</t>
  </si>
  <si>
    <t>超期送货</t>
  </si>
  <si>
    <t>未送货</t>
  </si>
  <si>
    <t>未提供物流清单或无物流单据</t>
  </si>
  <si>
    <t>无物流单据（申报填写自提）</t>
  </si>
  <si>
    <t>未填送货时间</t>
  </si>
  <si>
    <t>未填送货时间且截图中无送货单</t>
  </si>
  <si>
    <t>送货时间早于交易时间</t>
  </si>
  <si>
    <t>已退货</t>
  </si>
  <si>
    <t>凑单/发票金额填写错误</t>
  </si>
  <si>
    <t>少开发票（消费券金额未开票）</t>
  </si>
  <si>
    <t>发票金额小于银联交易金额</t>
  </si>
  <si>
    <t>发票金额小于银联交易金额且现场检查时未提供发票</t>
  </si>
  <si>
    <t>发票金额大于银联交易金额</t>
  </si>
  <si>
    <t>申报的实际到账金额有误（大于银联金额）</t>
  </si>
  <si>
    <t>申报交易金额与银联交易金额不一致</t>
  </si>
  <si>
    <t>申报实际到账金额和补贴金额均大于银联信息</t>
  </si>
  <si>
    <t>交易类型填写错误（凑单核销）</t>
  </si>
  <si>
    <t>交易流水号错误（银联无交易记录）</t>
  </si>
  <si>
    <t>交易流水号与其他交易重复</t>
  </si>
  <si>
    <t>交易类型填写错误</t>
  </si>
  <si>
    <t>对应交易项类型填写错误</t>
  </si>
  <si>
    <t>银联预警后企业自愿承担补贴金额</t>
  </si>
  <si>
    <t>送货记录与销售记录不一致</t>
  </si>
  <si>
    <t>销售单品类填写错误</t>
  </si>
  <si>
    <t>标记</t>
  </si>
  <si>
    <t>现场检查截至917</t>
  </si>
  <si>
    <t>复核人</t>
  </si>
  <si>
    <t>检查人</t>
  </si>
  <si>
    <t>新增审减额</t>
  </si>
  <si>
    <t>审减结果是否沟通</t>
  </si>
  <si>
    <t>审减明细表</t>
  </si>
  <si>
    <t>负责人</t>
  </si>
  <si>
    <t>承诺函</t>
  </si>
  <si>
    <t>申报表</t>
  </si>
  <si>
    <t>申报明细表</t>
  </si>
  <si>
    <t>审核表</t>
  </si>
  <si>
    <t>现场检查表</t>
  </si>
  <si>
    <t>检查比例</t>
  </si>
  <si>
    <t>全部纸质资料</t>
  </si>
  <si>
    <t>部分纸质资料</t>
  </si>
  <si>
    <t>全部电子资料</t>
  </si>
  <si>
    <t>部分电子资料</t>
  </si>
  <si>
    <t>反馈表</t>
  </si>
  <si>
    <t>商务</t>
  </si>
  <si>
    <t>湖北省佳兆沣商贸有限责任公司</t>
  </si>
  <si>
    <t>林内体验店</t>
  </si>
  <si>
    <t>资料发邮箱-已收-已核查完成</t>
  </si>
  <si>
    <t>谭学萍</t>
  </si>
  <si>
    <t>李宇超</t>
  </si>
  <si>
    <t>武汉鑫隆世达商贸有限公司</t>
  </si>
  <si>
    <t>小米之家-梦时代专卖店</t>
  </si>
  <si>
    <t>第二批现场检查-已完成</t>
  </si>
  <si>
    <t>赵蔚然</t>
  </si>
  <si>
    <t>是</t>
  </si>
  <si>
    <t>武汉广欣泽泰商贸有限公司</t>
  </si>
  <si>
    <t>工贸家电后湖店</t>
  </si>
  <si>
    <t>第一批现场已核查</t>
  </si>
  <si>
    <t>谭学萍、李宇超</t>
  </si>
  <si>
    <t>湖北谷高通讯有限公司</t>
  </si>
  <si>
    <t>小米之家-江汉路三联店</t>
  </si>
  <si>
    <t>现场检查</t>
  </si>
  <si>
    <t>李思</t>
  </si>
  <si>
    <t>小米之家-湖北黄陂区奥特莱斯专卖店</t>
  </si>
  <si>
    <t>小米之家-湖北武汉洪山区万科广场专卖店</t>
  </si>
  <si>
    <t>李思/戴栋林</t>
  </si>
  <si>
    <t>小米之家-湖北武汉蔡甸区新福茂中央广场专卖店</t>
  </si>
  <si>
    <t>小米之家-湖北武汉江夏区江夏大道电信专卖店</t>
  </si>
  <si>
    <t>戴栋林</t>
  </si>
  <si>
    <t>小米之家-湖北武汉汉阳万达店</t>
  </si>
  <si>
    <t>小米之家-湖北武汉蔡甸区中核世纪广场专卖店</t>
  </si>
  <si>
    <t>小米之家-湖北武汉汉阳区方圆荟奥特莱斯专卖店</t>
  </si>
  <si>
    <t>武汉东岳电器有限公司</t>
  </si>
  <si>
    <t>海信品质之家</t>
  </si>
  <si>
    <t>资料发邮箱</t>
  </si>
  <si>
    <t>容声品质生活馆</t>
  </si>
  <si>
    <t>湖北浩与辰实业有限公司</t>
  </si>
  <si>
    <t>海尔卡萨帝地标店</t>
  </si>
  <si>
    <t>武汉苏宁易购销售有限公司</t>
  </si>
  <si>
    <t>苏宁解放大道连锁店</t>
  </si>
  <si>
    <t>苏宁中南店连锁店</t>
  </si>
  <si>
    <t>苏宁唐家墩连锁店</t>
  </si>
  <si>
    <t>苏宁硚口竹叶海店</t>
  </si>
  <si>
    <t>苏宁光谷广场连锁店</t>
  </si>
  <si>
    <t>苏宁徐东连锁店</t>
  </si>
  <si>
    <t>苏宁江夏连锁店</t>
  </si>
  <si>
    <t>苏宁盘龙城连锁店</t>
  </si>
  <si>
    <t>苏宁四新方圆荟电器店</t>
  </si>
  <si>
    <t>苏宁新洲摩尔城店</t>
  </si>
  <si>
    <t>苏宁钟家村店</t>
  </si>
  <si>
    <t>苏宁百步亭摩尔城店</t>
  </si>
  <si>
    <t>苏宁后湖分店</t>
  </si>
  <si>
    <t>湖北宇泽永业数码科技有限公司</t>
  </si>
  <si>
    <t>小米之家湖北武汉江汉区新唐万科专卖店</t>
  </si>
  <si>
    <t>小米之家湖北武汉江岸区百步亭花园里专卖店</t>
  </si>
  <si>
    <t>小米之家湖北武汉江夏中百广场专卖店</t>
  </si>
  <si>
    <t>小米之家湖北武汉洪山区大悦城专卖店</t>
  </si>
  <si>
    <t>武商集团股份有限公司武汉国际广场购物中心</t>
  </si>
  <si>
    <t>武商MALL·世贸</t>
  </si>
  <si>
    <t>武商MALL</t>
  </si>
  <si>
    <t>武汉天吉源电子贸易有限公司</t>
  </si>
  <si>
    <t>天吉源格力专卖店</t>
  </si>
  <si>
    <t>武汉盛世恒运商贸有限公司</t>
  </si>
  <si>
    <t>格力空调海林广场店</t>
  </si>
  <si>
    <t>武汉市良晨贸易有限责任公司</t>
  </si>
  <si>
    <t>武商梦时代COLMO智感体验馆</t>
  </si>
  <si>
    <t>武汉锦宇机电设备工程有限公司</t>
  </si>
  <si>
    <t>美的智慧家（创锦后湖店）</t>
  </si>
  <si>
    <t>杨佳婧</t>
  </si>
  <si>
    <t>武汉泰欣电器股份有限公司</t>
  </si>
  <si>
    <t>工贸家电唐家墩店</t>
  </si>
  <si>
    <t>工贸家电航空路店</t>
  </si>
  <si>
    <t>工贸家电大武汉店</t>
  </si>
  <si>
    <t>工贸家电印象城店</t>
  </si>
  <si>
    <t>工贸家电武商奥莱店</t>
  </si>
  <si>
    <t>工贸家电江夏永旺华为店</t>
  </si>
  <si>
    <t>工贸家电吴家山店</t>
  </si>
  <si>
    <t>工贸家电卓刀泉红星美凯龙店</t>
  </si>
  <si>
    <t>工贸家电梦时代店</t>
  </si>
  <si>
    <t>武汉智星惠泰工贸家电商贸有限公司</t>
  </si>
  <si>
    <t>工贸家电武胜路店</t>
  </si>
  <si>
    <t>武汉智信诚泰工贸家电商贸有限公司</t>
  </si>
  <si>
    <t>工贸家电宝丰路店</t>
  </si>
  <si>
    <t>武汉泰博信达电器有限公司</t>
  </si>
  <si>
    <t>工贸家电汉口居然之家店</t>
  </si>
  <si>
    <t>武汉中百工贸电器有限公司</t>
  </si>
  <si>
    <t>武汉中百工贸电器有限公司蔡甸家电专业商场</t>
  </si>
  <si>
    <t>武汉中百工贸电器有限公司常青路家电专业商场</t>
  </si>
  <si>
    <t>武汉中百工贸电器有限公司大洲家电专业商场</t>
  </si>
  <si>
    <t>武汉中百工贸电器有限公司沌口家电专业商场</t>
  </si>
  <si>
    <t>武汉中百工贸电器有限公司古田家电专业商场</t>
  </si>
  <si>
    <t>武汉中百工贸电器有限公司关山城市广场家电专业商场</t>
  </si>
  <si>
    <t>武汉中百工贸电器有限公司汉南家电专业商场</t>
  </si>
  <si>
    <t>武汉中百工贸电器有限公司黄陂家电专业商场</t>
  </si>
  <si>
    <t>武汉中百工贸电器有限公司江夏家电专业商场</t>
  </si>
  <si>
    <t>无申报数</t>
  </si>
  <si>
    <t>武汉中百工贸电器有限公司江夏文华路家电专业商场</t>
  </si>
  <si>
    <t>武汉中百工贸电器有限公司盘龙城家电专业商场</t>
  </si>
  <si>
    <t>武汉中百工贸电器有限公司首义路家电专业商场</t>
  </si>
  <si>
    <t>武汉中百工贸电器有限公司唐家墩家电专业商场</t>
  </si>
  <si>
    <t>武汉中百工贸电器有限公司吴家山家电专业商场</t>
  </si>
  <si>
    <t>武汉中百工贸电器有限公司新洲家电专业商场</t>
  </si>
  <si>
    <t>武汉中百工贸电器有限公司沿港路家电专业商场</t>
  </si>
  <si>
    <t>武汉中百工贸电器有限公司阳逻家电专业商场</t>
  </si>
  <si>
    <t>武汉佳银机电有限公司</t>
  </si>
  <si>
    <t>格力电器佳银店</t>
  </si>
  <si>
    <t>赵巍然</t>
  </si>
  <si>
    <t>武汉初音工贸有限公司</t>
  </si>
  <si>
    <t>红星美凯龙汉西商场店</t>
  </si>
  <si>
    <t>武汉振兴天丰机电设备工程有限公司</t>
  </si>
  <si>
    <t>香江家居商场格力店</t>
  </si>
  <si>
    <t>湖北泽丰机电设备工程有限公司</t>
  </si>
  <si>
    <t>汉西泽丰美的店</t>
  </si>
  <si>
    <t>武汉永楚天下贸易有限公司</t>
  </si>
  <si>
    <t>永楚天下友谊国际店</t>
  </si>
  <si>
    <t>永楚天下汉阳国际店</t>
  </si>
  <si>
    <t>永楚天下友谊大道店</t>
  </si>
  <si>
    <t>武汉康运鸿达商贸有限公司</t>
  </si>
  <si>
    <t>西门子家电汉阳红星美凯龙店</t>
  </si>
  <si>
    <t>湖北秦德商贸有限公司</t>
  </si>
  <si>
    <t>湖北秦德荣耀体验店</t>
  </si>
  <si>
    <t>武汉方柏时代商贸有限公司</t>
  </si>
  <si>
    <t>武汉方柏时代商贸有限公司汉西店</t>
  </si>
  <si>
    <t>武汉方柏时代商贸有限公司徐东分店</t>
  </si>
  <si>
    <t>武汉方柏时代商贸有限公司青山分店</t>
  </si>
  <si>
    <t>武汉炙信冷暖设备有限公司</t>
  </si>
  <si>
    <t>格力海天欢乐购形象店</t>
  </si>
  <si>
    <t>武汉晟隆扬泰商贸有限公司</t>
  </si>
  <si>
    <t>工贸家电龙阳连锁店</t>
  </si>
  <si>
    <t>武汉晟汉扬泰商贸有限公司</t>
  </si>
  <si>
    <t>工贸家电王家湾连锁店</t>
  </si>
  <si>
    <t>武汉市鑫鸿海科技有限公司</t>
  </si>
  <si>
    <t>格力电器拦江路店</t>
  </si>
  <si>
    <t>格力电器汉商21世纪店</t>
  </si>
  <si>
    <t>湖北鸿基锐创贸易有限公司</t>
  </si>
  <si>
    <t>卡萨帝汉阳欧亚达国际广场店</t>
  </si>
  <si>
    <t>京东五星电器湖北集团有限公司</t>
  </si>
  <si>
    <t>京东MALL武汉自营旗舰店</t>
  </si>
  <si>
    <t>武汉梦时代广场管理有限公司</t>
  </si>
  <si>
    <t>梦时代广场</t>
  </si>
  <si>
    <t>武汉泰博隆欣商贸有限公司</t>
  </si>
  <si>
    <t>工贸家电（南湖店）</t>
  </si>
  <si>
    <t>武汉泰博鸿欣商贸有限公司</t>
  </si>
  <si>
    <t>工贸家电中南店</t>
  </si>
  <si>
    <t>武汉泰博盛欣商贸有限公司</t>
  </si>
  <si>
    <t>工贸家电福客茂店</t>
  </si>
  <si>
    <t>湖北天王电器有限责任公司</t>
  </si>
  <si>
    <t>格力电器（武昌区中南路店）</t>
  </si>
  <si>
    <t>格力电器（岳家嘴居然之家店）</t>
  </si>
  <si>
    <t>格力电器（珞喻路中商世界里店）</t>
  </si>
  <si>
    <t>湖北海润欣德企业管理有限公司</t>
  </si>
  <si>
    <t>徐东欧亚达三翼鸟卡萨帝旗舰店</t>
  </si>
  <si>
    <t>武汉中元三木电器有限公司</t>
  </si>
  <si>
    <t>中元三木格力电器</t>
  </si>
  <si>
    <t>无</t>
  </si>
  <si>
    <t>已查验发票</t>
  </si>
  <si>
    <t>湖北金诚盛创商贸有限公司</t>
  </si>
  <si>
    <t>武昌金盛家电专卖店（京东家电）</t>
  </si>
  <si>
    <t>武汉昕美景贸易有限公司</t>
  </si>
  <si>
    <t>万象城COLMO(AEG)</t>
  </si>
  <si>
    <t>现场检查-已发电子版资料</t>
  </si>
  <si>
    <t>武昌居然AEG</t>
  </si>
  <si>
    <t>友谊国际AEG</t>
  </si>
  <si>
    <t>武汉美厨天地贸易有限公司</t>
  </si>
  <si>
    <t>武昌居然之家ASKO店</t>
  </si>
  <si>
    <t>万象城ASKO店</t>
  </si>
  <si>
    <t>武汉上阳春商贸有限公司</t>
  </si>
  <si>
    <t>上阳春格力中央空调</t>
  </si>
  <si>
    <t>武汉正圆鼎天商贸有限公司</t>
  </si>
  <si>
    <t>武汉市青山区沿港路京东家电</t>
  </si>
  <si>
    <t>武汉泰博广欣商贸有限公司</t>
  </si>
  <si>
    <t>工贸家电建八卖场</t>
  </si>
  <si>
    <t>武汉瀚铭商贸有限公司</t>
  </si>
  <si>
    <t>格力中央空调（No.鄂A03739）</t>
  </si>
  <si>
    <t>武汉泰博百欣商贸有限公司</t>
  </si>
  <si>
    <t>工贸家电洪山万科店</t>
  </si>
  <si>
    <t>武汉泰博德馨商贸有限公司</t>
  </si>
  <si>
    <t>工贸家电雄楚店</t>
  </si>
  <si>
    <t>武汉盛世友谊商贸有限公司</t>
  </si>
  <si>
    <t>盛世友谊格力中央空调</t>
  </si>
  <si>
    <t>湖北鼎盛恒富商贸有限公司</t>
  </si>
  <si>
    <t>珞喻路广埠屯格力电器4S专卖店</t>
  </si>
  <si>
    <t>武汉朗宁电器有限公司</t>
  </si>
  <si>
    <t>格力电器（荷景苑店）</t>
  </si>
  <si>
    <t>武汉盛鑫美电器有限公司</t>
  </si>
  <si>
    <t>格力电器书城路店</t>
  </si>
  <si>
    <t>武汉金桥通达商贸有限公司</t>
  </si>
  <si>
    <t>金桥通达舵落口海尔专卖店</t>
  </si>
  <si>
    <t>武汉天恒仁和商贸有限公司</t>
  </si>
  <si>
    <t>格力空调金银湖金盛国际家居店</t>
  </si>
  <si>
    <t>武汉东西湖宏泰电器销售有限公司</t>
  </si>
  <si>
    <t>格力电器（宏泰田园店）</t>
  </si>
  <si>
    <t>武汉智欣广泰商贸有限公司</t>
  </si>
  <si>
    <t>工贸家电金银潭永旺店</t>
  </si>
  <si>
    <t>武汉首之创电器有限公司</t>
  </si>
  <si>
    <t>武汉竹叶山红星美的旗舰店</t>
  </si>
  <si>
    <t>武汉和信通商贸有限公司</t>
  </si>
  <si>
    <t>小米之家大智路店</t>
  </si>
  <si>
    <t>武汉市墨桐电器设备有限公司</t>
  </si>
  <si>
    <t>格力中央空调（红星美凯龙竹叶山店）</t>
  </si>
  <si>
    <t>武汉盛世睿诚机电设备工程有限公司</t>
  </si>
  <si>
    <t>格力中央空调沿海国际店</t>
  </si>
  <si>
    <t>武汉传承动力环保科技有限公司</t>
  </si>
  <si>
    <t>余家头金鑫家居三翼鸟卡萨帝旗舰店</t>
  </si>
  <si>
    <t>汉口欧亚达卡萨帝旗舰店</t>
  </si>
  <si>
    <t>中商世界里卡萨帝旗舰店</t>
  </si>
  <si>
    <t>武汉泰涵商贸有限公司</t>
  </si>
  <si>
    <t>蔡甸工贸家电</t>
  </si>
  <si>
    <t>武汉天地振发电器有限公司</t>
  </si>
  <si>
    <t>Midea美的空调专卖店（蔡甸汉阳大街天地振发）</t>
  </si>
  <si>
    <t>武汉市志胜电器有限公司</t>
  </si>
  <si>
    <t>格力中央空调（志胜电器）</t>
  </si>
  <si>
    <t>武汉泰一盛商贸有限公司</t>
  </si>
  <si>
    <t>工贸家电江夏欧亚达店</t>
  </si>
  <si>
    <t>工贸家电（江夏永旺店）</t>
  </si>
  <si>
    <t>工贸家电江夏区兴新街店</t>
  </si>
  <si>
    <t>武汉京鸿泰科技发展股份有限公司</t>
  </si>
  <si>
    <t>京鸿泰海尔专卖店（江夏）</t>
  </si>
  <si>
    <t>京鸿泰海尔专卖店（蔡甸）</t>
  </si>
  <si>
    <t>武汉北辰承运供应链管理有限公司</t>
  </si>
  <si>
    <t>北辰承运Haier海尔智家体验店（江夏区纸坊街）</t>
  </si>
  <si>
    <t>北辰承运海尔专卖店（蔡甸区蔡甸街）</t>
  </si>
  <si>
    <t>北辰承运三翼鸟 卡萨帝专卖店（居然之家）</t>
  </si>
  <si>
    <t>北辰承运三翼鸟 卡萨帝专卖店（友谊国际家居）</t>
  </si>
  <si>
    <t>武汉兴嘉源商贸有限责任公司</t>
  </si>
  <si>
    <t>格力中央空调熊廷弼路店</t>
  </si>
  <si>
    <t>武汉步步赢科技有限公司</t>
  </si>
  <si>
    <t>武汉步步赢科技有限公司阳光分公司</t>
  </si>
  <si>
    <t>武汉步步赢科技有限公司双凤分公司</t>
  </si>
  <si>
    <t>武汉步步赢科技有限公司（西寺大道店）</t>
  </si>
  <si>
    <t>武汉邦汉商贸有限公司</t>
  </si>
  <si>
    <t>黄陂区晨琳电器经营部</t>
  </si>
  <si>
    <t>资料发邮箱-已收</t>
  </si>
  <si>
    <t>武汉祺成电器有限公司</t>
  </si>
  <si>
    <t>格力中央空调老车站店</t>
  </si>
  <si>
    <t>武汉市鑫淼翔商贸有限公司</t>
  </si>
  <si>
    <t>格力空调巨龙大道专卖店</t>
  </si>
  <si>
    <t>格力中央空调梦想家定制城店</t>
  </si>
  <si>
    <t>格力空调后湖人家店</t>
  </si>
  <si>
    <t>格力中央空调五洲建材城店</t>
  </si>
  <si>
    <t>武汉永恒之光电器有限公司</t>
  </si>
  <si>
    <t>格力电器永恒之光武湖店</t>
  </si>
  <si>
    <t>武汉泰睿达家电商贸有限公司</t>
  </si>
  <si>
    <t>工贸家电武商店</t>
  </si>
  <si>
    <t>工贸家电中百店</t>
  </si>
  <si>
    <t>武汉徜泉数字科技有限公司</t>
  </si>
  <si>
    <t>京东家电家居（超级大卖场）</t>
  </si>
  <si>
    <t>武汉新鑫程商贸有限公司</t>
  </si>
  <si>
    <t>武汉新鑫程商贸有限公司（格力中央空调零售）</t>
  </si>
  <si>
    <t>武汉泰津致信商贸有限公司</t>
  </si>
  <si>
    <t>新洲工贸家电</t>
  </si>
  <si>
    <t>武汉市辉宁电器有限公司</t>
  </si>
  <si>
    <t>辉宁电器京东家电专卖店</t>
  </si>
  <si>
    <t>武汉市宁辉盛通商贸有限公司</t>
  </si>
  <si>
    <t>宁辉盛通格力空调专卖店</t>
  </si>
  <si>
    <t>武汉市旭瑞和商贸有限公司</t>
  </si>
  <si>
    <t>阳逻万达美的智慧家电</t>
  </si>
  <si>
    <t>新洲区五金交电化工公司</t>
  </si>
  <si>
    <t>五交化商场（格力家电）</t>
  </si>
  <si>
    <t>湖北盛世欣兴格力电器销售有限公司</t>
  </si>
  <si>
    <t>格力沌口工厂旗舰店</t>
  </si>
  <si>
    <t>格力徐东旗舰店</t>
  </si>
  <si>
    <t>武汉中科能源暖通系统工程有限公司</t>
  </si>
  <si>
    <t>格力电器奥林花园店</t>
  </si>
  <si>
    <t>武汉泰睿欣家电商贸有限公司</t>
  </si>
  <si>
    <t>永旺经开工贸家电</t>
  </si>
  <si>
    <t>武汉泰博志欣商贸有限公司</t>
  </si>
  <si>
    <t>光谷工贸家电</t>
  </si>
  <si>
    <t>武汉市魅力风格商贸有限公司</t>
  </si>
  <si>
    <t>武汉高新大道魅力风格美的旗舰店</t>
  </si>
  <si>
    <t>武汉安鼎新兴实业有限公司</t>
  </si>
  <si>
    <t>格力空调全国服装城店</t>
  </si>
  <si>
    <t>格力空调光谷居然之家店</t>
  </si>
  <si>
    <t>武汉格芙特电器有限责任公司</t>
  </si>
  <si>
    <t>格力空调金融港店</t>
  </si>
  <si>
    <t>武汉黄福应商贸有限公司</t>
  </si>
  <si>
    <t>格力空调光谷步行街店</t>
  </si>
  <si>
    <t>武汉泰博利欣商贸有限公司</t>
  </si>
  <si>
    <t>工贸家电光谷保利广场店</t>
  </si>
  <si>
    <t>武汉泰鹏信德商贸有限公司</t>
  </si>
  <si>
    <t>阳逻工贸家电</t>
  </si>
  <si>
    <t>武汉乐吉民用电器有限公司</t>
  </si>
  <si>
    <t>格力阳逻双子座直营店</t>
  </si>
  <si>
    <t>企业序号</t>
  </si>
  <si>
    <t>求和项:申请补贴券金额（元）</t>
  </si>
  <si>
    <t>求和项:审定可核销补贴券金额（元）</t>
  </si>
  <si>
    <t>求和项:审减金额（元）</t>
  </si>
  <si>
    <t>总计</t>
  </si>
  <si>
    <t>附件：3</t>
  </si>
  <si>
    <t>蔡甸区 汇总</t>
  </si>
  <si>
    <t>东湖高新区 汇总</t>
  </si>
  <si>
    <t>东西湖区 汇总</t>
  </si>
  <si>
    <t>汉阳区 汇总</t>
  </si>
  <si>
    <t>洪山区 汇总</t>
  </si>
  <si>
    <t>黄陂区 汇总</t>
  </si>
  <si>
    <t>江岸区 汇总</t>
  </si>
  <si>
    <t>江汉区 汇总</t>
  </si>
  <si>
    <t>江夏区 汇总</t>
  </si>
  <si>
    <t>经开区 汇总</t>
  </si>
  <si>
    <t>硚口区 汇总</t>
  </si>
  <si>
    <t>青山区 汇总</t>
  </si>
  <si>
    <t>武昌区 汇总</t>
  </si>
  <si>
    <t>新洲区 汇总</t>
  </si>
  <si>
    <t>长江新区 汇总</t>
  </si>
  <si>
    <t>湖北省佳兆沣商贸有限责任公司 汇总</t>
  </si>
  <si>
    <t>武汉鑫隆世达商贸有限公司 汇总</t>
  </si>
  <si>
    <t>武汉广欣泽泰商贸有限公司 汇总</t>
  </si>
  <si>
    <t>湖北谷高通讯有限公司 汇总</t>
  </si>
  <si>
    <t>武汉苏宁易购销售有限公司 汇总</t>
  </si>
  <si>
    <t>武商集团股份有限公司武汉国际广场购物中心 汇总</t>
  </si>
  <si>
    <t>武汉天吉源电子贸易有限公司 汇总</t>
  </si>
  <si>
    <t>武汉盛世恒运商贸有限公司 汇总</t>
  </si>
  <si>
    <t>武汉市良晨贸易有限责任公司 汇总</t>
  </si>
  <si>
    <t>武汉锦宇机电设备工程有限公司 汇总</t>
  </si>
  <si>
    <t>武汉泰欣电器股份有限公司 汇总</t>
  </si>
  <si>
    <t>武汉智星惠泰工贸家电商贸有限公司 汇总</t>
  </si>
  <si>
    <t>武汉智信诚泰工贸家电商贸有限公司 汇总</t>
  </si>
  <si>
    <t>武汉泰博信达电器有限公司 汇总</t>
  </si>
  <si>
    <t>武汉中百工贸电器有限公司 汇总</t>
  </si>
  <si>
    <t>武汉佳银机电有限公司 汇总</t>
  </si>
  <si>
    <t>武汉初音工贸有限公司 汇总</t>
  </si>
  <si>
    <t>湖北泽丰机电设备工程有限公司 汇总</t>
  </si>
  <si>
    <t>武汉永楚天下贸易有限公司 汇总</t>
  </si>
  <si>
    <t>武汉康运鸿达商贸有限公司 汇总</t>
  </si>
  <si>
    <t>湖北秦德商贸有限公司 汇总</t>
  </si>
  <si>
    <t>武汉方柏时代商贸有限公司 汇总</t>
  </si>
  <si>
    <t>武汉炙信冷暖设备有限公司 汇总</t>
  </si>
  <si>
    <t>武汉晟隆扬泰商贸有限公司 汇总</t>
  </si>
  <si>
    <t>武汉晟汉扬泰商贸有限公司 汇总</t>
  </si>
  <si>
    <t>武汉市鑫鸿海科技有限公司 汇总</t>
  </si>
  <si>
    <t>湖北鸿基锐创贸易有限公司 汇总</t>
  </si>
  <si>
    <t>京东五星电器湖北集团有限公司 汇总</t>
  </si>
  <si>
    <t>武汉泰博隆欣商贸有限公司 汇总</t>
  </si>
  <si>
    <t>武汉泰博鸿欣商贸有限公司 汇总</t>
  </si>
  <si>
    <t>武汉泰博盛欣商贸有限公司 汇总</t>
  </si>
  <si>
    <t>湖北天王电器有限责任公司 汇总</t>
  </si>
  <si>
    <t>湖北海润欣德企业管理有限公司 汇总</t>
  </si>
  <si>
    <t>湖北金诚盛创商贸有限公司 汇总</t>
  </si>
  <si>
    <t>武汉上阳春商贸有限公司 汇总</t>
  </si>
  <si>
    <t>武汉正圆鼎天商贸有限公司 汇总</t>
  </si>
  <si>
    <t>武汉泰博广欣商贸有限公司 汇总</t>
  </si>
  <si>
    <t>武汉泰博百欣商贸有限公司 汇总</t>
  </si>
  <si>
    <t>武汉泰博德馨商贸有限公司 汇总</t>
  </si>
  <si>
    <t>武汉朗宁电器有限公司 汇总</t>
  </si>
  <si>
    <t>武汉天恒仁和商贸有限公司 汇总</t>
  </si>
  <si>
    <t>武汉智欣广泰商贸有限公司 汇总</t>
  </si>
  <si>
    <t>武汉首之创电器有限公司 汇总</t>
  </si>
  <si>
    <t>武汉和信通商贸有限公司 汇总</t>
  </si>
  <si>
    <t>武汉市墨桐电器设备有限公司 汇总</t>
  </si>
  <si>
    <t>武汉传承动力环保科技有限公司 汇总</t>
  </si>
  <si>
    <t>武汉泰涵商贸有限公司 汇总</t>
  </si>
  <si>
    <t>武汉天地振发电器有限公司 汇总</t>
  </si>
  <si>
    <t>武汉市志胜电器有限公司 汇总</t>
  </si>
  <si>
    <t>武汉泰一盛商贸有限公司 汇总</t>
  </si>
  <si>
    <t>武汉京鸿泰科技发展股份有限公司 汇总</t>
  </si>
  <si>
    <t>武汉北辰承运供应链管理有限公司 汇总</t>
  </si>
  <si>
    <t>武汉泰睿达家电商贸有限公司 汇总</t>
  </si>
  <si>
    <t>武汉徜泉数字科技有限公司 汇总</t>
  </si>
  <si>
    <t>武汉新鑫程商贸有限公司 汇总</t>
  </si>
  <si>
    <t>武汉泰津致信商贸有限公司 汇总</t>
  </si>
  <si>
    <t>武汉市辉宁电器有限公司 汇总</t>
  </si>
  <si>
    <t>武汉市宁辉盛通商贸有限公司 汇总</t>
  </si>
  <si>
    <t>武汉市旭瑞和商贸有限公司 汇总</t>
  </si>
  <si>
    <t>湖北盛世欣兴格力电器销售有限公司 汇总</t>
  </si>
  <si>
    <t>武汉中科能源暖通系统工程有限公司 汇总</t>
  </si>
  <si>
    <t>武汉泰睿欣家电商贸有限公司 汇总</t>
  </si>
  <si>
    <t>武汉泰博志欣商贸有限公司 汇总</t>
  </si>
  <si>
    <t>武汉市魅力风格商贸有限公司 汇总</t>
  </si>
  <si>
    <t>武汉泰博利欣商贸有限公司 汇总</t>
  </si>
  <si>
    <t>武汉泰鹏信德商贸有限公司 汇总</t>
  </si>
  <si>
    <t>武汉乐吉民用电器有限公司 汇总</t>
  </si>
  <si>
    <t>附件：2</t>
  </si>
  <si>
    <t>2024年武汉市绿色智能家电家居以旧换新活动审核汇总表-分店铺</t>
  </si>
  <si>
    <t>审定可核销补券金额（元）</t>
  </si>
  <si>
    <t>申请销售金额（元）</t>
  </si>
  <si>
    <t>审定销售金额（元）</t>
  </si>
  <si>
    <t>暂不确认补贴券金额（元）</t>
  </si>
  <si>
    <t>审定销售金额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</si>
</sst>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_ * #,##0_ ;_ * \-#,##0_ ;_ 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2"/>
      <name val="Times New Roman"/>
      <charset val="134"/>
    </font>
    <font>
      <sz val="12"/>
      <name val="CESI仿宋-GB2312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34" borderId="9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5" fillId="15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horizontal="center" vertical="center"/>
    </xf>
    <xf numFmtId="43" fontId="3" fillId="0" borderId="0" xfId="0" applyNumberFormat="1" applyFont="1" applyFill="1" applyAlignment="1">
      <alignment horizontal="right" vertical="center"/>
    </xf>
    <xf numFmtId="43" fontId="0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43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center" vertical="center"/>
    </xf>
    <xf numFmtId="177" fontId="0" fillId="0" borderId="0" xfId="0" applyNumberFormat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43" fontId="2" fillId="3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3" fontId="4" fillId="4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 vertical="center"/>
    </xf>
    <xf numFmtId="43" fontId="8" fillId="5" borderId="1" xfId="0" applyNumberFormat="1" applyFont="1" applyFill="1" applyBorder="1" applyAlignment="1">
      <alignment horizontal="center" vertical="center"/>
    </xf>
    <xf numFmtId="43" fontId="8" fillId="6" borderId="1" xfId="0" applyNumberFormat="1" applyFont="1" applyFill="1" applyBorder="1" applyAlignment="1">
      <alignment horizontal="center" vertical="center"/>
    </xf>
    <xf numFmtId="43" fontId="8" fillId="7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3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&#25253;&#21578;&#38468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457;&#26680;&#27719;&#24635;&#34920;10.8&#65288;1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（区汇总）"/>
      <sheetName val="附件2（店汇总)"/>
      <sheetName val="附件3审核明细表"/>
      <sheetName val="Sheet1"/>
    </sheetNames>
    <sheetDataSet>
      <sheetData sheetId="0">
        <row r="19">
          <cell r="C19">
            <v>25852</v>
          </cell>
          <cell r="D19">
            <v>9009780.73</v>
          </cell>
          <cell r="E19">
            <v>8493933.58</v>
          </cell>
          <cell r="F19">
            <v>122380419.82</v>
          </cell>
          <cell r="G19">
            <v>119185667.12</v>
          </cell>
          <cell r="H19">
            <v>515847.15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（区汇总）"/>
      <sheetName val="附件2（企业汇总) "/>
      <sheetName val="Sheet1"/>
      <sheetName val="附件3（店汇总-仅核查完)"/>
      <sheetName val="附件1区汇总（完整）"/>
      <sheetName val="附件2（企业汇总)  (完整)"/>
      <sheetName val="附件3（店汇总-完整)"/>
      <sheetName val="附件3（店汇总-完整) (3)"/>
      <sheetName val="附件3（店汇总-完整) (2)"/>
      <sheetName val="Sheet6"/>
      <sheetName val="Sheet2"/>
      <sheetName val="Sheet3"/>
      <sheetName val="Sheet4"/>
      <sheetName val="Sheet5"/>
      <sheetName val="附件2（店汇总)"/>
      <sheetName val="筛选分析-企业名称 (计数)"/>
      <sheetName val="筛选分析-企业名称 (计数) 2"/>
    </sheetNames>
    <sheetDataSet>
      <sheetData sheetId="0">
        <row r="19">
          <cell r="C19">
            <v>8125270.83</v>
          </cell>
          <cell r="D19">
            <v>7673533.58</v>
          </cell>
          <cell r="E19">
            <v>451737.25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58.6443402778" refreshedBy="12999" recordCount="112">
  <cacheSource type="worksheet">
    <worksheetSource ref="A3:H115" sheet="附件3（店汇总-仅核查完)"/>
  </cacheSource>
  <cacheFields count="8">
    <cacheField name="企业序号" numFmtId="0">
      <sharedItems containsSemiMixedTypes="0" containsString="0" containsNumber="1" containsInteger="1" minValue="0" maxValue="172" count="112">
        <n v="1"/>
        <n v="2"/>
        <n v="3"/>
        <n v="6"/>
        <n v="15"/>
        <n v="16"/>
        <n v="17"/>
        <n v="18"/>
        <n v="19"/>
        <n v="20"/>
        <n v="21"/>
        <n v="22"/>
        <n v="23"/>
        <n v="24"/>
        <n v="25"/>
        <n v="26"/>
        <n v="27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9"/>
        <n v="60"/>
        <n v="61"/>
        <n v="62"/>
        <n v="63"/>
        <n v="64"/>
        <n v="65"/>
        <n v="66"/>
        <n v="67"/>
        <n v="68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7"/>
        <n v="88"/>
        <n v="89"/>
        <n v="90"/>
        <n v="91"/>
        <n v="92"/>
        <n v="93"/>
        <n v="95"/>
        <n v="101"/>
        <n v="102"/>
        <n v="103"/>
        <n v="105"/>
        <n v="106"/>
        <n v="109"/>
        <n v="112"/>
        <n v="114"/>
        <n v="115"/>
        <n v="116"/>
        <n v="117"/>
        <n v="120"/>
        <n v="123"/>
        <n v="124"/>
        <n v="125"/>
        <n v="126"/>
        <n v="127"/>
        <n v="128"/>
        <n v="130"/>
        <n v="133"/>
        <n v="147"/>
        <n v="148"/>
        <n v="149"/>
        <n v="150"/>
        <n v="151"/>
        <n v="152"/>
        <n v="153"/>
        <n v="154"/>
        <n v="157"/>
        <n v="158"/>
        <n v="159"/>
        <n v="160"/>
        <n v="162"/>
        <n v="170"/>
        <n v="171"/>
        <n v="172"/>
      </sharedItems>
    </cacheField>
    <cacheField name="所属区" numFmtId="0">
      <sharedItems count="15">
        <s v="江岸区"/>
        <s v="江汉区"/>
        <s v="硚口区"/>
        <s v="汉阳区"/>
        <s v="武昌区"/>
        <s v="青山区"/>
        <s v="洪山区"/>
        <s v="东西湖区"/>
        <s v="蔡甸区"/>
        <s v="江夏区"/>
        <s v="黄陂区"/>
        <s v="新洲区"/>
        <s v="经开区"/>
        <s v="东湖高新区"/>
        <s v="长江新区"/>
      </sharedItems>
    </cacheField>
    <cacheField name="企业名称" numFmtId="0">
      <sharedItems count="67">
        <s v="湖北省佳兆沣商贸有限责任公司"/>
        <s v="武汉鑫隆世达商贸有限公司"/>
        <s v="武汉广欣泽泰商贸有限公司"/>
        <s v="湖北谷高通讯有限公司"/>
        <s v="武汉苏宁易购销售有限公司"/>
        <s v="武商集团股份有限公司武汉国际广场购物中心"/>
        <s v="武汉天吉源电子贸易有限公司"/>
        <s v="武汉盛世恒运商贸有限公司"/>
        <s v="武汉市良晨贸易有限责任公司"/>
        <s v="武汉锦宇机电设备工程有限公司"/>
        <s v="武汉泰欣电器股份有限公司"/>
        <s v="武汉智星惠泰工贸家电商贸有限公司"/>
        <s v="武汉智信诚泰工贸家电商贸有限公司"/>
        <s v="武汉泰博信达电器有限公司"/>
        <s v="武汉中百工贸电器有限公司"/>
        <s v="武汉佳银机电有限公司"/>
        <s v="武汉初音工贸有限公司"/>
        <s v="湖北泽丰机电设备工程有限公司"/>
        <s v="武汉永楚天下贸易有限公司"/>
        <s v="武汉康运鸿达商贸有限公司"/>
        <s v="湖北秦德商贸有限公司"/>
        <s v="武汉方柏时代商贸有限公司"/>
        <s v="武汉炙信冷暖设备有限公司"/>
        <s v="武汉晟隆扬泰商贸有限公司"/>
        <s v="武汉晟汉扬泰商贸有限公司"/>
        <s v="武汉市鑫鸿海科技有限公司"/>
        <s v="湖北鸿基锐创贸易有限公司"/>
        <s v="京东五星电器湖北集团有限公司"/>
        <s v="武汉泰博隆欣商贸有限公司"/>
        <s v="武汉泰博鸿欣商贸有限公司"/>
        <s v="武汉泰博盛欣商贸有限公司"/>
        <s v="湖北天王电器有限责任公司"/>
        <s v="湖北海润欣德企业管理有限公司"/>
        <s v="湖北金诚盛创商贸有限公司"/>
        <s v="武汉上阳春商贸有限公司"/>
        <s v="武汉正圆鼎天商贸有限公司"/>
        <s v="武汉泰博广欣商贸有限公司"/>
        <s v="武汉泰博百欣商贸有限公司"/>
        <s v="武汉泰博德馨商贸有限公司"/>
        <s v="武汉朗宁电器有限公司"/>
        <s v="武汉天恒仁和商贸有限公司"/>
        <s v="武汉智欣广泰商贸有限公司"/>
        <s v="武汉首之创电器有限公司"/>
        <s v="武汉和信通商贸有限公司"/>
        <s v="武汉市墨桐电器设备有限公司"/>
        <s v="武汉传承动力环保科技有限公司"/>
        <s v="武汉泰涵商贸有限公司"/>
        <s v="武汉天地振发电器有限公司"/>
        <s v="武汉市志胜电器有限公司"/>
        <s v="武汉泰一盛商贸有限公司"/>
        <s v="武汉京鸿泰科技发展股份有限公司"/>
        <s v="武汉北辰承运供应链管理有限公司"/>
        <s v="武汉泰睿达家电商贸有限公司"/>
        <s v="武汉徜泉数字科技有限公司"/>
        <s v="武汉新鑫程商贸有限公司"/>
        <s v="武汉泰津致信商贸有限公司"/>
        <s v="武汉市辉宁电器有限公司"/>
        <s v="武汉市宁辉盛通商贸有限公司"/>
        <s v="武汉市旭瑞和商贸有限公司"/>
        <s v="湖北盛世欣兴格力电器销售有限公司"/>
        <s v="武汉中科能源暖通系统工程有限公司"/>
        <s v="武汉泰睿欣家电商贸有限公司"/>
        <s v="武汉泰博志欣商贸有限公司"/>
        <s v="武汉市魅力风格商贸有限公司"/>
        <s v="武汉泰博利欣商贸有限公司"/>
        <s v="武汉泰鹏信德商贸有限公司"/>
        <s v="武汉乐吉民用电器有限公司"/>
      </sharedItems>
    </cacheField>
    <cacheField name="门店名称" numFmtId="0">
      <sharedItems count="112">
        <s v="林内体验店"/>
        <s v="小米之家-梦时代专卖店"/>
        <s v="工贸家电后湖店"/>
        <s v="小米之家-湖北武汉洪山区万科广场专卖店"/>
        <s v="苏宁解放大道连锁店"/>
        <s v="苏宁中南店连锁店"/>
        <s v="苏宁唐家墩连锁店"/>
        <s v="苏宁硚口竹叶海店"/>
        <s v="苏宁光谷广场连锁店"/>
        <s v="苏宁徐东连锁店"/>
        <s v="苏宁江夏连锁店"/>
        <s v="苏宁盘龙城连锁店"/>
        <s v="苏宁四新方圆荟电器店"/>
        <s v="苏宁新洲摩尔城店"/>
        <s v="苏宁钟家村店"/>
        <s v="苏宁百步亭摩尔城店"/>
        <s v="苏宁后湖分店"/>
        <s v="武商MALL"/>
        <s v="天吉源格力专卖店"/>
        <s v="格力空调海林广场店"/>
        <s v="武商梦时代COLMO智感体验馆"/>
        <s v="美的智慧家（创锦后湖店）"/>
        <s v="工贸家电唐家墩店"/>
        <s v="工贸家电航空路店"/>
        <s v="工贸家电大武汉店"/>
        <s v="工贸家电印象城店"/>
        <s v="工贸家电武商奥莱店"/>
        <s v="工贸家电江夏永旺华为店"/>
        <s v="工贸家电吴家山店"/>
        <s v="工贸家电卓刀泉红星美凯龙店"/>
        <s v="工贸家电梦时代店"/>
        <s v="工贸家电武胜路店"/>
        <s v="工贸家电宝丰路店"/>
        <s v="工贸家电汉口居然之家店"/>
        <s v="武汉中百工贸电器有限公司蔡甸家电专业商场"/>
        <s v="武汉中百工贸电器有限公司常青路家电专业商场"/>
        <s v="武汉中百工贸电器有限公司大洲家电专业商场"/>
        <s v="武汉中百工贸电器有限公司沌口家电专业商场"/>
        <s v="武汉中百工贸电器有限公司古田家电专业商场"/>
        <s v="武汉中百工贸电器有限公司关山城市广场家电专业商场"/>
        <s v="武汉中百工贸电器有限公司汉南家电专业商场"/>
        <s v="武汉中百工贸电器有限公司黄陂家电专业商场"/>
        <s v="武汉中百工贸电器有限公司江夏文华路家电专业商场"/>
        <s v="武汉中百工贸电器有限公司盘龙城家电专业商场"/>
        <s v="武汉中百工贸电器有限公司首义路家电专业商场"/>
        <s v="武汉中百工贸电器有限公司唐家墩家电专业商场"/>
        <s v="武汉中百工贸电器有限公司吴家山家电专业商场"/>
        <s v="武汉中百工贸电器有限公司新洲家电专业商场"/>
        <s v="武汉中百工贸电器有限公司沿港路家电专业商场"/>
        <s v="武汉中百工贸电器有限公司阳逻家电专业商场"/>
        <s v="格力电器佳银店"/>
        <s v="红星美凯龙汉西商场店"/>
        <s v="汉西泽丰美的店"/>
        <s v="永楚天下友谊国际店"/>
        <s v="永楚天下汉阳国际店"/>
        <s v="永楚天下友谊大道店"/>
        <s v="西门子家电汉阳红星美凯龙店"/>
        <s v="湖北秦德荣耀体验店"/>
        <s v="武汉方柏时代商贸有限公司汉西店"/>
        <s v="武汉方柏时代商贸有限公司徐东分店"/>
        <s v="武汉方柏时代商贸有限公司青山分店"/>
        <s v="格力海天欢乐购形象店"/>
        <s v="工贸家电龙阳连锁店"/>
        <s v="工贸家电王家湾连锁店"/>
        <s v="格力电器拦江路店"/>
        <s v="格力电器汉商21世纪店"/>
        <s v="卡萨帝汉阳欧亚达国际广场店"/>
        <s v="京东MALL武汉自营旗舰店"/>
        <s v="工贸家电（南湖店）"/>
        <s v="工贸家电中南店"/>
        <s v="工贸家电福客茂店"/>
        <s v="格力电器（武昌区中南路店）"/>
        <s v="格力电器（岳家嘴居然之家店）"/>
        <s v="格力电器（珞喻路中商世界里店）"/>
        <s v="徐东欧亚达三翼鸟卡萨帝旗舰店"/>
        <s v="武昌金盛家电专卖店（京东家电）"/>
        <s v="上阳春格力中央空调"/>
        <s v="武汉市青山区沿港路京东家电"/>
        <s v="工贸家电建八卖场"/>
        <s v="工贸家电洪山万科店"/>
        <s v="工贸家电雄楚店"/>
        <s v="格力电器（荷景苑店）"/>
        <s v="格力空调金银湖金盛国际家居店"/>
        <s v="工贸家电金银潭永旺店"/>
        <s v="武汉竹叶山红星美的旗舰店"/>
        <s v="小米之家大智路店"/>
        <s v="格力中央空调（红星美凯龙竹叶山店）"/>
        <s v="余家头金鑫家居三翼鸟卡萨帝旗舰店"/>
        <s v="蔡甸工贸家电"/>
        <s v="Midea美的空调专卖店（蔡甸汉阳大街天地振发）"/>
        <s v="格力中央空调（志胜电器）"/>
        <s v="工贸家电江夏欧亚达店"/>
        <s v="工贸家电（江夏永旺店）"/>
        <s v="工贸家电江夏区兴新街店"/>
        <s v="京鸿泰海尔专卖店（蔡甸）"/>
        <s v="北辰承运三翼鸟 卡萨帝专卖店（居然之家）"/>
        <s v="工贸家电武商店"/>
        <s v="工贸家电中百店"/>
        <s v="京东家电家居（超级大卖场）"/>
        <s v="武汉新鑫程商贸有限公司（格力中央空调零售）"/>
        <s v="新洲工贸家电"/>
        <s v="辉宁电器京东家电专卖店"/>
        <s v="宁辉盛通格力空调专卖店"/>
        <s v="阳逻万达美的智慧家电"/>
        <s v="格力徐东旗舰店"/>
        <s v="格力电器奥林花园店"/>
        <s v="永旺经开工贸家电"/>
        <s v="光谷工贸家电"/>
        <s v="武汉高新大道魅力风格美的旗舰店"/>
        <s v="工贸家电光谷保利广场店"/>
        <s v="阳逻工贸家电"/>
        <s v="格力阳逻双子座直营店"/>
      </sharedItems>
    </cacheField>
    <cacheField name="交易笔数" numFmtId="176">
      <sharedItems containsSemiMixedTypes="0" containsString="0" containsNumber="1" containsInteger="1" minValue="0" maxValue="2530" count="91">
        <n v="38"/>
        <n v="70"/>
        <n v="199"/>
        <n v="98"/>
        <n v="481"/>
        <n v="227"/>
        <n v="384"/>
        <n v="322"/>
        <n v="310"/>
        <n v="320"/>
        <n v="468"/>
        <n v="146"/>
        <n v="152"/>
        <n v="225"/>
        <n v="17"/>
        <n v="67"/>
        <n v="304"/>
        <n v="86"/>
        <n v="162"/>
        <n v="141"/>
        <n v="124"/>
        <n v="12"/>
        <n v="1320"/>
        <n v="1054"/>
        <n v="345"/>
        <n v="129"/>
        <n v="400"/>
        <n v="1"/>
        <n v="462"/>
        <n v="6"/>
        <n v="64"/>
        <n v="97"/>
        <n v="168"/>
        <n v="14"/>
        <n v="65"/>
        <n v="20"/>
        <n v="205"/>
        <n v="83"/>
        <n v="145"/>
        <n v="130"/>
        <n v="48"/>
        <n v="127"/>
        <n v="125"/>
        <n v="214"/>
        <n v="13"/>
        <n v="26"/>
        <n v="571"/>
        <n v="106"/>
        <n v="99"/>
        <n v="22"/>
        <n v="5"/>
        <n v="19"/>
        <n v="35"/>
        <n v="7"/>
        <n v="134"/>
        <n v="100"/>
        <n v="50"/>
        <n v="795"/>
        <n v="779"/>
        <n v="71"/>
        <n v="123"/>
        <n v="2530"/>
        <n v="616"/>
        <n v="332"/>
        <n v="364"/>
        <n v="209"/>
        <n v="30"/>
        <n v="72"/>
        <n v="173"/>
        <n v="9"/>
        <n v="177"/>
        <n v="246"/>
        <n v="183"/>
        <n v="211"/>
        <n v="11"/>
        <n v="136"/>
        <n v="155"/>
        <n v="46"/>
        <n v="355"/>
        <n v="212"/>
        <n v="62"/>
        <n v="349"/>
        <n v="156"/>
        <n v="213"/>
        <n v="121"/>
        <n v="200"/>
        <n v="630"/>
        <n v="44"/>
        <n v="149"/>
        <n v="160"/>
        <n v="57"/>
      </sharedItems>
    </cacheField>
    <cacheField name="申请补贴券金额（元）" numFmtId="43">
      <sharedItems containsSemiMixedTypes="0" containsString="0" containsNumber="1" minValue="0" maxValue="989200" count="110">
        <n v="15400"/>
        <n v="21400"/>
        <n v="65170.83"/>
        <n v="31400"/>
        <n v="169600"/>
        <n v="86200"/>
        <n v="145400"/>
        <n v="115200"/>
        <n v="118600"/>
        <n v="109900"/>
        <n v="160200"/>
        <n v="54400"/>
        <n v="52600"/>
        <n v="67700"/>
        <n v="5800"/>
        <n v="24300"/>
        <n v="110500"/>
        <n v="36700"/>
        <n v="60000"/>
        <n v="54500"/>
        <n v="53800"/>
        <n v="4600"/>
        <n v="437600"/>
        <n v="360000"/>
        <n v="44500"/>
        <n v="130800"/>
        <n v="500"/>
        <n v="149600"/>
        <n v="2600"/>
        <n v="26600"/>
        <n v="29800"/>
        <n v="55800"/>
        <n v="6000"/>
        <n v="17300"/>
        <n v="5000"/>
        <n v="69500"/>
        <n v="28100"/>
        <n v="36300"/>
        <n v="41800"/>
        <n v="16200"/>
        <n v="36900"/>
        <n v="33400"/>
        <n v="65600"/>
        <n v="3500"/>
        <n v="8000"/>
        <n v="101800"/>
        <n v="14900"/>
        <n v="175300"/>
        <n v="3900"/>
        <n v="44800"/>
        <n v="14800"/>
        <n v="40500"/>
        <n v="11000"/>
        <n v="2500"/>
        <n v="9500"/>
        <n v="13900"/>
        <n v="3300"/>
        <n v="63600"/>
        <n v="45600"/>
        <n v="18400"/>
        <n v="17000"/>
        <n v="282800"/>
        <n v="250300"/>
        <n v="26400"/>
        <n v="29100"/>
        <n v="19800"/>
        <n v="989200"/>
        <n v="202000"/>
        <n v="116500"/>
        <n v="112000"/>
        <n v="74900"/>
        <n v="5700"/>
        <n v="12800"/>
        <n v="33800"/>
        <n v="77900"/>
        <n v="4100"/>
        <n v="62400"/>
        <n v="120400"/>
        <n v="56400"/>
        <n v="70400"/>
        <n v="99400"/>
        <n v="63700"/>
        <n v="58100"/>
        <n v="42400"/>
        <n v="1900"/>
        <n v="54200"/>
        <n v="44700"/>
        <n v="19300"/>
        <n v="22700"/>
        <n v="51300"/>
        <n v="17800"/>
        <n v="35300"/>
        <n v="122100"/>
        <n v="1500"/>
        <n v="22200"/>
        <n v="57900"/>
        <n v="20400"/>
        <n v="124700"/>
        <n v="55000"/>
        <n v="63900"/>
        <n v="50100"/>
        <n v="2300"/>
        <n v="95100"/>
        <n v="138400"/>
        <n v="36600"/>
        <n v="213800"/>
        <n v="21200"/>
        <n v="49300"/>
        <n v="61400"/>
        <n v="20300"/>
      </sharedItems>
    </cacheField>
    <cacheField name="审定可核销补贴券金额（元）" numFmtId="43">
      <sharedItems containsSemiMixedTypes="0" containsString="0" containsNumber="1" minValue="0" maxValue="861962.75" count="108">
        <n v="15400"/>
        <n v="20800"/>
        <n v="56070.83"/>
        <n v="31400"/>
        <n v="159100"/>
        <n v="65000"/>
        <n v="80200"/>
        <n v="108800"/>
        <n v="112400"/>
        <n v="103200"/>
        <n v="148100"/>
        <n v="53000"/>
        <n v="50200"/>
        <n v="65200"/>
        <n v="4500"/>
        <n v="22700"/>
        <n v="106100"/>
        <n v="24200"/>
        <n v="58200"/>
        <n v="54500"/>
        <n v="45800"/>
        <n v="4100"/>
        <n v="436100"/>
        <n v="360000"/>
        <n v="109500"/>
        <n v="44500"/>
        <n v="127400"/>
        <n v="500"/>
        <n v="143500"/>
        <n v="2600"/>
        <n v="26600"/>
        <n v="29800"/>
        <n v="3500"/>
        <n v="16000"/>
        <n v="5000"/>
        <n v="68700"/>
        <n v="27100"/>
        <n v="36000"/>
        <n v="39800"/>
        <n v="15700"/>
        <n v="36900"/>
        <n v="33400"/>
        <n v="65600"/>
        <n v="3000"/>
        <n v="6700"/>
        <n v="100200"/>
        <n v="14900"/>
        <n v="175300"/>
        <n v="3900"/>
        <n v="41200"/>
        <n v="10000"/>
        <n v="38200"/>
        <n v="11000"/>
        <n v="2500"/>
        <n v="9000"/>
        <n v="12900"/>
        <n v="3300"/>
        <n v="62600"/>
        <n v="44600"/>
        <n v="17900"/>
        <n v="17000"/>
        <n v="276700"/>
        <n v="248200"/>
        <n v="26400"/>
        <n v="29100"/>
        <n v="861962.75"/>
        <n v="200400"/>
        <n v="108900"/>
        <n v="107000"/>
        <n v="74900"/>
        <n v="5200"/>
        <n v="12300"/>
        <n v="33500"/>
        <n v="77900"/>
        <n v="62400"/>
        <n v="86600"/>
        <n v="56400"/>
        <n v="67700"/>
        <n v="99400"/>
        <n v="62900"/>
        <n v="57200"/>
        <n v="35900"/>
        <n v="1800"/>
        <n v="52700"/>
        <n v="44700"/>
        <n v="19300"/>
        <n v="51300"/>
        <n v="8000"/>
        <n v="31900"/>
        <n v="115400"/>
        <n v="1100"/>
        <n v="22200"/>
        <n v="57300"/>
        <n v="20100"/>
        <n v="124700"/>
        <n v="53900"/>
        <n v="63900"/>
        <n v="50100"/>
        <n v="2300"/>
        <n v="94500"/>
        <n v="51000"/>
        <n v="138400"/>
        <n v="32000"/>
        <n v="210400"/>
        <n v="21200"/>
        <n v="48500"/>
        <n v="57400"/>
        <n v="20300"/>
      </sharedItems>
    </cacheField>
    <cacheField name="审减金额（元）" numFmtId="43">
      <sharedItems containsString="0" containsBlank="1" containsNumber="1" minValue="0" maxValue="127237.25" count="46">
        <n v="0"/>
        <n v="600"/>
        <n v="9100"/>
        <n v="10500"/>
        <n v="21200"/>
        <n v="65200"/>
        <n v="6400"/>
        <n v="6200"/>
        <n v="6700"/>
        <n v="12100"/>
        <n v="1400"/>
        <n v="2400"/>
        <n v="2500"/>
        <n v="1300"/>
        <n v="1600"/>
        <n v="4400"/>
        <n v="12500"/>
        <n v="1800"/>
        <n v="8000"/>
        <n v="500"/>
        <n v="1500"/>
        <n v="1000"/>
        <n v="3400"/>
        <n v="6100"/>
        <n v="2800"/>
        <n v="800"/>
        <n v="300"/>
        <n v="2000"/>
        <n v="3600"/>
        <n v="4800"/>
        <n v="2300"/>
        <n v="2100"/>
        <n v="127237.25"/>
        <n v="7600"/>
        <n v="5000"/>
        <n v="33800"/>
        <n v="2700"/>
        <n v="900"/>
        <n v="6500"/>
        <n v="100"/>
        <m/>
        <n v="9800"/>
        <n v="400"/>
        <n v="1100"/>
        <n v="4600"/>
        <n v="4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x v="0"/>
    <x v="0"/>
    <x v="0"/>
    <x v="0"/>
    <x v="0"/>
  </r>
  <r>
    <x v="1"/>
    <x v="0"/>
    <x v="1"/>
    <x v="1"/>
    <x v="1"/>
    <x v="1"/>
    <x v="1"/>
    <x v="1"/>
  </r>
  <r>
    <x v="2"/>
    <x v="0"/>
    <x v="2"/>
    <x v="2"/>
    <x v="2"/>
    <x v="2"/>
    <x v="2"/>
    <x v="2"/>
  </r>
  <r>
    <x v="3"/>
    <x v="0"/>
    <x v="3"/>
    <x v="3"/>
    <x v="3"/>
    <x v="3"/>
    <x v="3"/>
    <x v="0"/>
  </r>
  <r>
    <x v="4"/>
    <x v="1"/>
    <x v="4"/>
    <x v="4"/>
    <x v="4"/>
    <x v="4"/>
    <x v="4"/>
    <x v="3"/>
  </r>
  <r>
    <x v="5"/>
    <x v="1"/>
    <x v="4"/>
    <x v="5"/>
    <x v="5"/>
    <x v="5"/>
    <x v="5"/>
    <x v="4"/>
  </r>
  <r>
    <x v="6"/>
    <x v="1"/>
    <x v="4"/>
    <x v="6"/>
    <x v="6"/>
    <x v="6"/>
    <x v="6"/>
    <x v="5"/>
  </r>
  <r>
    <x v="7"/>
    <x v="1"/>
    <x v="4"/>
    <x v="7"/>
    <x v="7"/>
    <x v="7"/>
    <x v="7"/>
    <x v="6"/>
  </r>
  <r>
    <x v="8"/>
    <x v="1"/>
    <x v="4"/>
    <x v="8"/>
    <x v="8"/>
    <x v="8"/>
    <x v="8"/>
    <x v="7"/>
  </r>
  <r>
    <x v="9"/>
    <x v="1"/>
    <x v="4"/>
    <x v="9"/>
    <x v="9"/>
    <x v="9"/>
    <x v="9"/>
    <x v="8"/>
  </r>
  <r>
    <x v="10"/>
    <x v="1"/>
    <x v="4"/>
    <x v="10"/>
    <x v="10"/>
    <x v="10"/>
    <x v="10"/>
    <x v="9"/>
  </r>
  <r>
    <x v="11"/>
    <x v="1"/>
    <x v="4"/>
    <x v="11"/>
    <x v="11"/>
    <x v="11"/>
    <x v="11"/>
    <x v="10"/>
  </r>
  <r>
    <x v="12"/>
    <x v="1"/>
    <x v="4"/>
    <x v="12"/>
    <x v="12"/>
    <x v="12"/>
    <x v="12"/>
    <x v="11"/>
  </r>
  <r>
    <x v="13"/>
    <x v="1"/>
    <x v="4"/>
    <x v="13"/>
    <x v="13"/>
    <x v="13"/>
    <x v="13"/>
    <x v="12"/>
  </r>
  <r>
    <x v="14"/>
    <x v="1"/>
    <x v="4"/>
    <x v="14"/>
    <x v="14"/>
    <x v="14"/>
    <x v="14"/>
    <x v="13"/>
  </r>
  <r>
    <x v="15"/>
    <x v="1"/>
    <x v="4"/>
    <x v="15"/>
    <x v="15"/>
    <x v="15"/>
    <x v="15"/>
    <x v="14"/>
  </r>
  <r>
    <x v="16"/>
    <x v="1"/>
    <x v="4"/>
    <x v="16"/>
    <x v="16"/>
    <x v="16"/>
    <x v="16"/>
    <x v="15"/>
  </r>
  <r>
    <x v="17"/>
    <x v="1"/>
    <x v="5"/>
    <x v="17"/>
    <x v="17"/>
    <x v="17"/>
    <x v="17"/>
    <x v="16"/>
  </r>
  <r>
    <x v="18"/>
    <x v="1"/>
    <x v="6"/>
    <x v="18"/>
    <x v="18"/>
    <x v="18"/>
    <x v="18"/>
    <x v="17"/>
  </r>
  <r>
    <x v="19"/>
    <x v="1"/>
    <x v="7"/>
    <x v="19"/>
    <x v="19"/>
    <x v="19"/>
    <x v="19"/>
    <x v="0"/>
  </r>
  <r>
    <x v="20"/>
    <x v="1"/>
    <x v="8"/>
    <x v="20"/>
    <x v="20"/>
    <x v="20"/>
    <x v="20"/>
    <x v="18"/>
  </r>
  <r>
    <x v="21"/>
    <x v="1"/>
    <x v="9"/>
    <x v="21"/>
    <x v="21"/>
    <x v="21"/>
    <x v="21"/>
    <x v="19"/>
  </r>
  <r>
    <x v="22"/>
    <x v="2"/>
    <x v="10"/>
    <x v="22"/>
    <x v="22"/>
    <x v="22"/>
    <x v="22"/>
    <x v="20"/>
  </r>
  <r>
    <x v="23"/>
    <x v="2"/>
    <x v="10"/>
    <x v="23"/>
    <x v="23"/>
    <x v="23"/>
    <x v="23"/>
    <x v="0"/>
  </r>
  <r>
    <x v="24"/>
    <x v="2"/>
    <x v="10"/>
    <x v="24"/>
    <x v="24"/>
    <x v="16"/>
    <x v="24"/>
    <x v="21"/>
  </r>
  <r>
    <x v="25"/>
    <x v="2"/>
    <x v="10"/>
    <x v="25"/>
    <x v="25"/>
    <x v="24"/>
    <x v="25"/>
    <x v="0"/>
  </r>
  <r>
    <x v="26"/>
    <x v="2"/>
    <x v="10"/>
    <x v="26"/>
    <x v="26"/>
    <x v="25"/>
    <x v="26"/>
    <x v="22"/>
  </r>
  <r>
    <x v="27"/>
    <x v="2"/>
    <x v="10"/>
    <x v="27"/>
    <x v="27"/>
    <x v="26"/>
    <x v="27"/>
    <x v="0"/>
  </r>
  <r>
    <x v="28"/>
    <x v="2"/>
    <x v="10"/>
    <x v="28"/>
    <x v="28"/>
    <x v="27"/>
    <x v="28"/>
    <x v="23"/>
  </r>
  <r>
    <x v="29"/>
    <x v="2"/>
    <x v="10"/>
    <x v="29"/>
    <x v="29"/>
    <x v="28"/>
    <x v="29"/>
    <x v="0"/>
  </r>
  <r>
    <x v="30"/>
    <x v="2"/>
    <x v="10"/>
    <x v="30"/>
    <x v="30"/>
    <x v="29"/>
    <x v="30"/>
    <x v="0"/>
  </r>
  <r>
    <x v="31"/>
    <x v="2"/>
    <x v="11"/>
    <x v="31"/>
    <x v="31"/>
    <x v="30"/>
    <x v="31"/>
    <x v="0"/>
  </r>
  <r>
    <x v="32"/>
    <x v="2"/>
    <x v="12"/>
    <x v="32"/>
    <x v="32"/>
    <x v="31"/>
    <x v="11"/>
    <x v="24"/>
  </r>
  <r>
    <x v="33"/>
    <x v="2"/>
    <x v="13"/>
    <x v="33"/>
    <x v="33"/>
    <x v="32"/>
    <x v="32"/>
    <x v="12"/>
  </r>
  <r>
    <x v="34"/>
    <x v="2"/>
    <x v="14"/>
    <x v="34"/>
    <x v="34"/>
    <x v="33"/>
    <x v="33"/>
    <x v="13"/>
  </r>
  <r>
    <x v="35"/>
    <x v="2"/>
    <x v="14"/>
    <x v="35"/>
    <x v="35"/>
    <x v="34"/>
    <x v="34"/>
    <x v="0"/>
  </r>
  <r>
    <x v="36"/>
    <x v="2"/>
    <x v="14"/>
    <x v="36"/>
    <x v="36"/>
    <x v="35"/>
    <x v="35"/>
    <x v="25"/>
  </r>
  <r>
    <x v="37"/>
    <x v="2"/>
    <x v="14"/>
    <x v="37"/>
    <x v="37"/>
    <x v="36"/>
    <x v="36"/>
    <x v="21"/>
  </r>
  <r>
    <x v="38"/>
    <x v="2"/>
    <x v="14"/>
    <x v="38"/>
    <x v="38"/>
    <x v="37"/>
    <x v="37"/>
    <x v="26"/>
  </r>
  <r>
    <x v="39"/>
    <x v="2"/>
    <x v="14"/>
    <x v="39"/>
    <x v="39"/>
    <x v="38"/>
    <x v="38"/>
    <x v="27"/>
  </r>
  <r>
    <x v="40"/>
    <x v="2"/>
    <x v="14"/>
    <x v="40"/>
    <x v="40"/>
    <x v="39"/>
    <x v="39"/>
    <x v="19"/>
  </r>
  <r>
    <x v="41"/>
    <x v="2"/>
    <x v="14"/>
    <x v="41"/>
    <x v="41"/>
    <x v="40"/>
    <x v="40"/>
    <x v="0"/>
  </r>
  <r>
    <x v="42"/>
    <x v="2"/>
    <x v="14"/>
    <x v="42"/>
    <x v="42"/>
    <x v="41"/>
    <x v="41"/>
    <x v="0"/>
  </r>
  <r>
    <x v="43"/>
    <x v="2"/>
    <x v="14"/>
    <x v="43"/>
    <x v="43"/>
    <x v="42"/>
    <x v="42"/>
    <x v="0"/>
  </r>
  <r>
    <x v="44"/>
    <x v="2"/>
    <x v="14"/>
    <x v="44"/>
    <x v="44"/>
    <x v="43"/>
    <x v="43"/>
    <x v="19"/>
  </r>
  <r>
    <x v="45"/>
    <x v="2"/>
    <x v="14"/>
    <x v="45"/>
    <x v="45"/>
    <x v="44"/>
    <x v="44"/>
    <x v="13"/>
  </r>
  <r>
    <x v="46"/>
    <x v="2"/>
    <x v="14"/>
    <x v="46"/>
    <x v="9"/>
    <x v="45"/>
    <x v="45"/>
    <x v="14"/>
  </r>
  <r>
    <x v="47"/>
    <x v="2"/>
    <x v="14"/>
    <x v="47"/>
    <x v="15"/>
    <x v="46"/>
    <x v="46"/>
    <x v="0"/>
  </r>
  <r>
    <x v="48"/>
    <x v="2"/>
    <x v="14"/>
    <x v="48"/>
    <x v="46"/>
    <x v="47"/>
    <x v="47"/>
    <x v="0"/>
  </r>
  <r>
    <x v="49"/>
    <x v="2"/>
    <x v="14"/>
    <x v="49"/>
    <x v="14"/>
    <x v="48"/>
    <x v="48"/>
    <x v="0"/>
  </r>
  <r>
    <x v="50"/>
    <x v="2"/>
    <x v="15"/>
    <x v="50"/>
    <x v="47"/>
    <x v="49"/>
    <x v="49"/>
    <x v="28"/>
  </r>
  <r>
    <x v="51"/>
    <x v="2"/>
    <x v="16"/>
    <x v="51"/>
    <x v="0"/>
    <x v="50"/>
    <x v="50"/>
    <x v="29"/>
  </r>
  <r>
    <x v="52"/>
    <x v="2"/>
    <x v="17"/>
    <x v="52"/>
    <x v="48"/>
    <x v="51"/>
    <x v="51"/>
    <x v="30"/>
  </r>
  <r>
    <x v="53"/>
    <x v="2"/>
    <x v="18"/>
    <x v="53"/>
    <x v="49"/>
    <x v="52"/>
    <x v="52"/>
    <x v="0"/>
  </r>
  <r>
    <x v="54"/>
    <x v="2"/>
    <x v="18"/>
    <x v="54"/>
    <x v="50"/>
    <x v="53"/>
    <x v="53"/>
    <x v="0"/>
  </r>
  <r>
    <x v="55"/>
    <x v="2"/>
    <x v="18"/>
    <x v="55"/>
    <x v="51"/>
    <x v="54"/>
    <x v="54"/>
    <x v="19"/>
  </r>
  <r>
    <x v="56"/>
    <x v="2"/>
    <x v="19"/>
    <x v="56"/>
    <x v="52"/>
    <x v="55"/>
    <x v="55"/>
    <x v="21"/>
  </r>
  <r>
    <x v="57"/>
    <x v="2"/>
    <x v="20"/>
    <x v="57"/>
    <x v="53"/>
    <x v="56"/>
    <x v="56"/>
    <x v="0"/>
  </r>
  <r>
    <x v="58"/>
    <x v="2"/>
    <x v="21"/>
    <x v="58"/>
    <x v="54"/>
    <x v="57"/>
    <x v="57"/>
    <x v="21"/>
  </r>
  <r>
    <x v="59"/>
    <x v="2"/>
    <x v="21"/>
    <x v="59"/>
    <x v="55"/>
    <x v="58"/>
    <x v="58"/>
    <x v="21"/>
  </r>
  <r>
    <x v="60"/>
    <x v="2"/>
    <x v="21"/>
    <x v="60"/>
    <x v="0"/>
    <x v="59"/>
    <x v="59"/>
    <x v="19"/>
  </r>
  <r>
    <x v="61"/>
    <x v="3"/>
    <x v="22"/>
    <x v="61"/>
    <x v="56"/>
    <x v="60"/>
    <x v="60"/>
    <x v="0"/>
  </r>
  <r>
    <x v="62"/>
    <x v="3"/>
    <x v="23"/>
    <x v="62"/>
    <x v="57"/>
    <x v="61"/>
    <x v="61"/>
    <x v="23"/>
  </r>
  <r>
    <x v="63"/>
    <x v="3"/>
    <x v="24"/>
    <x v="63"/>
    <x v="58"/>
    <x v="62"/>
    <x v="62"/>
    <x v="31"/>
  </r>
  <r>
    <x v="64"/>
    <x v="3"/>
    <x v="25"/>
    <x v="64"/>
    <x v="1"/>
    <x v="63"/>
    <x v="63"/>
    <x v="0"/>
  </r>
  <r>
    <x v="65"/>
    <x v="3"/>
    <x v="25"/>
    <x v="65"/>
    <x v="59"/>
    <x v="64"/>
    <x v="64"/>
    <x v="0"/>
  </r>
  <r>
    <x v="66"/>
    <x v="3"/>
    <x v="26"/>
    <x v="66"/>
    <x v="60"/>
    <x v="65"/>
    <x v="60"/>
    <x v="24"/>
  </r>
  <r>
    <x v="67"/>
    <x v="4"/>
    <x v="27"/>
    <x v="67"/>
    <x v="61"/>
    <x v="66"/>
    <x v="65"/>
    <x v="32"/>
  </r>
  <r>
    <x v="68"/>
    <x v="4"/>
    <x v="28"/>
    <x v="68"/>
    <x v="62"/>
    <x v="67"/>
    <x v="66"/>
    <x v="14"/>
  </r>
  <r>
    <x v="69"/>
    <x v="4"/>
    <x v="29"/>
    <x v="69"/>
    <x v="63"/>
    <x v="68"/>
    <x v="67"/>
    <x v="33"/>
  </r>
  <r>
    <x v="70"/>
    <x v="4"/>
    <x v="30"/>
    <x v="70"/>
    <x v="64"/>
    <x v="69"/>
    <x v="68"/>
    <x v="34"/>
  </r>
  <r>
    <x v="71"/>
    <x v="4"/>
    <x v="31"/>
    <x v="71"/>
    <x v="65"/>
    <x v="70"/>
    <x v="69"/>
    <x v="0"/>
  </r>
  <r>
    <x v="72"/>
    <x v="4"/>
    <x v="31"/>
    <x v="72"/>
    <x v="14"/>
    <x v="71"/>
    <x v="70"/>
    <x v="19"/>
  </r>
  <r>
    <x v="73"/>
    <x v="4"/>
    <x v="31"/>
    <x v="73"/>
    <x v="66"/>
    <x v="72"/>
    <x v="71"/>
    <x v="19"/>
  </r>
  <r>
    <x v="74"/>
    <x v="4"/>
    <x v="32"/>
    <x v="74"/>
    <x v="67"/>
    <x v="73"/>
    <x v="72"/>
    <x v="26"/>
  </r>
  <r>
    <x v="75"/>
    <x v="4"/>
    <x v="33"/>
    <x v="75"/>
    <x v="68"/>
    <x v="74"/>
    <x v="73"/>
    <x v="0"/>
  </r>
  <r>
    <x v="76"/>
    <x v="4"/>
    <x v="34"/>
    <x v="76"/>
    <x v="69"/>
    <x v="75"/>
    <x v="21"/>
    <x v="0"/>
  </r>
  <r>
    <x v="77"/>
    <x v="5"/>
    <x v="35"/>
    <x v="77"/>
    <x v="32"/>
    <x v="76"/>
    <x v="74"/>
    <x v="0"/>
  </r>
  <r>
    <x v="78"/>
    <x v="5"/>
    <x v="36"/>
    <x v="78"/>
    <x v="63"/>
    <x v="77"/>
    <x v="75"/>
    <x v="35"/>
  </r>
  <r>
    <x v="79"/>
    <x v="6"/>
    <x v="37"/>
    <x v="79"/>
    <x v="70"/>
    <x v="78"/>
    <x v="76"/>
    <x v="0"/>
  </r>
  <r>
    <x v="80"/>
    <x v="6"/>
    <x v="38"/>
    <x v="80"/>
    <x v="43"/>
    <x v="79"/>
    <x v="77"/>
    <x v="36"/>
  </r>
  <r>
    <x v="81"/>
    <x v="6"/>
    <x v="39"/>
    <x v="81"/>
    <x v="71"/>
    <x v="80"/>
    <x v="78"/>
    <x v="0"/>
  </r>
  <r>
    <x v="82"/>
    <x v="7"/>
    <x v="40"/>
    <x v="82"/>
    <x v="72"/>
    <x v="81"/>
    <x v="79"/>
    <x v="25"/>
  </r>
  <r>
    <x v="83"/>
    <x v="7"/>
    <x v="41"/>
    <x v="83"/>
    <x v="73"/>
    <x v="82"/>
    <x v="80"/>
    <x v="37"/>
  </r>
  <r>
    <x v="84"/>
    <x v="7"/>
    <x v="42"/>
    <x v="84"/>
    <x v="26"/>
    <x v="83"/>
    <x v="81"/>
    <x v="38"/>
  </r>
  <r>
    <x v="85"/>
    <x v="7"/>
    <x v="43"/>
    <x v="85"/>
    <x v="74"/>
    <x v="84"/>
    <x v="82"/>
    <x v="39"/>
  </r>
  <r>
    <x v="86"/>
    <x v="7"/>
    <x v="44"/>
    <x v="86"/>
    <x v="75"/>
    <x v="85"/>
    <x v="83"/>
    <x v="20"/>
  </r>
  <r>
    <x v="87"/>
    <x v="7"/>
    <x v="45"/>
    <x v="87"/>
    <x v="31"/>
    <x v="86"/>
    <x v="84"/>
    <x v="0"/>
  </r>
  <r>
    <x v="88"/>
    <x v="8"/>
    <x v="46"/>
    <x v="88"/>
    <x v="15"/>
    <x v="87"/>
    <x v="85"/>
    <x v="40"/>
  </r>
  <r>
    <x v="89"/>
    <x v="8"/>
    <x v="47"/>
    <x v="89"/>
    <x v="15"/>
    <x v="88"/>
    <x v="15"/>
    <x v="40"/>
  </r>
  <r>
    <x v="90"/>
    <x v="8"/>
    <x v="48"/>
    <x v="90"/>
    <x v="76"/>
    <x v="89"/>
    <x v="86"/>
    <x v="40"/>
  </r>
  <r>
    <x v="91"/>
    <x v="9"/>
    <x v="49"/>
    <x v="91"/>
    <x v="77"/>
    <x v="90"/>
    <x v="87"/>
    <x v="41"/>
  </r>
  <r>
    <x v="92"/>
    <x v="9"/>
    <x v="49"/>
    <x v="92"/>
    <x v="60"/>
    <x v="91"/>
    <x v="88"/>
    <x v="22"/>
  </r>
  <r>
    <x v="93"/>
    <x v="9"/>
    <x v="49"/>
    <x v="93"/>
    <x v="78"/>
    <x v="92"/>
    <x v="89"/>
    <x v="8"/>
  </r>
  <r>
    <x v="94"/>
    <x v="9"/>
    <x v="50"/>
    <x v="94"/>
    <x v="50"/>
    <x v="93"/>
    <x v="90"/>
    <x v="42"/>
  </r>
  <r>
    <x v="95"/>
    <x v="9"/>
    <x v="51"/>
    <x v="95"/>
    <x v="77"/>
    <x v="94"/>
    <x v="91"/>
    <x v="0"/>
  </r>
  <r>
    <x v="96"/>
    <x v="10"/>
    <x v="52"/>
    <x v="96"/>
    <x v="79"/>
    <x v="95"/>
    <x v="92"/>
    <x v="1"/>
  </r>
  <r>
    <x v="97"/>
    <x v="10"/>
    <x v="52"/>
    <x v="97"/>
    <x v="80"/>
    <x v="96"/>
    <x v="93"/>
    <x v="26"/>
  </r>
  <r>
    <x v="98"/>
    <x v="11"/>
    <x v="53"/>
    <x v="98"/>
    <x v="81"/>
    <x v="97"/>
    <x v="94"/>
    <x v="0"/>
  </r>
  <r>
    <x v="99"/>
    <x v="11"/>
    <x v="54"/>
    <x v="99"/>
    <x v="82"/>
    <x v="98"/>
    <x v="95"/>
    <x v="43"/>
  </r>
  <r>
    <x v="100"/>
    <x v="11"/>
    <x v="55"/>
    <x v="100"/>
    <x v="83"/>
    <x v="99"/>
    <x v="96"/>
    <x v="0"/>
  </r>
  <r>
    <x v="101"/>
    <x v="11"/>
    <x v="56"/>
    <x v="101"/>
    <x v="84"/>
    <x v="100"/>
    <x v="97"/>
    <x v="0"/>
  </r>
  <r>
    <x v="102"/>
    <x v="11"/>
    <x v="57"/>
    <x v="102"/>
    <x v="50"/>
    <x v="101"/>
    <x v="98"/>
    <x v="0"/>
  </r>
  <r>
    <x v="103"/>
    <x v="11"/>
    <x v="58"/>
    <x v="103"/>
    <x v="85"/>
    <x v="102"/>
    <x v="99"/>
    <x v="1"/>
  </r>
  <r>
    <x v="104"/>
    <x v="12"/>
    <x v="59"/>
    <x v="104"/>
    <x v="38"/>
    <x v="89"/>
    <x v="100"/>
    <x v="26"/>
  </r>
  <r>
    <x v="105"/>
    <x v="12"/>
    <x v="60"/>
    <x v="105"/>
    <x v="63"/>
    <x v="103"/>
    <x v="101"/>
    <x v="0"/>
  </r>
  <r>
    <x v="106"/>
    <x v="12"/>
    <x v="61"/>
    <x v="106"/>
    <x v="25"/>
    <x v="104"/>
    <x v="102"/>
    <x v="44"/>
  </r>
  <r>
    <x v="107"/>
    <x v="13"/>
    <x v="62"/>
    <x v="107"/>
    <x v="86"/>
    <x v="105"/>
    <x v="103"/>
    <x v="22"/>
  </r>
  <r>
    <x v="108"/>
    <x v="13"/>
    <x v="63"/>
    <x v="108"/>
    <x v="87"/>
    <x v="106"/>
    <x v="104"/>
    <x v="40"/>
  </r>
  <r>
    <x v="109"/>
    <x v="13"/>
    <x v="64"/>
    <x v="109"/>
    <x v="88"/>
    <x v="107"/>
    <x v="105"/>
    <x v="25"/>
  </r>
  <r>
    <x v="110"/>
    <x v="14"/>
    <x v="65"/>
    <x v="110"/>
    <x v="89"/>
    <x v="108"/>
    <x v="106"/>
    <x v="45"/>
  </r>
  <r>
    <x v="111"/>
    <x v="14"/>
    <x v="66"/>
    <x v="111"/>
    <x v="90"/>
    <x v="109"/>
    <x v="10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F116" firstHeaderRow="0" firstDataRow="1" firstDataCol="3"/>
  <pivotFields count="8">
    <pivotField axis="axisRow" compact="0" sortType="ascending" defaultSubtotal="0" outline="0" showAll="0">
      <items count="11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6">
        <item x="8"/>
        <item x="13"/>
        <item x="7"/>
        <item x="3"/>
        <item x="6"/>
        <item x="10"/>
        <item x="0"/>
        <item x="1"/>
        <item x="9"/>
        <item x="12"/>
        <item x="2"/>
        <item x="5"/>
        <item x="4"/>
        <item x="11"/>
        <item x="1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67">
        <item x="3"/>
        <item x="32"/>
        <item x="26"/>
        <item x="33"/>
        <item x="20"/>
        <item x="0"/>
        <item x="59"/>
        <item x="31"/>
        <item x="17"/>
        <item x="27"/>
        <item x="51"/>
        <item x="53"/>
        <item x="24"/>
        <item x="23"/>
        <item x="16"/>
        <item x="45"/>
        <item x="21"/>
        <item x="2"/>
        <item x="43"/>
        <item x="15"/>
        <item x="9"/>
        <item x="50"/>
        <item x="19"/>
        <item x="39"/>
        <item x="66"/>
        <item x="34"/>
        <item x="7"/>
        <item x="56"/>
        <item x="8"/>
        <item x="63"/>
        <item x="44"/>
        <item x="57"/>
        <item x="25"/>
        <item x="58"/>
        <item x="48"/>
        <item x="42"/>
        <item x="4"/>
        <item x="37"/>
        <item x="38"/>
        <item x="36"/>
        <item x="29"/>
        <item x="64"/>
        <item x="28"/>
        <item x="30"/>
        <item x="13"/>
        <item x="62"/>
        <item x="46"/>
        <item x="55"/>
        <item x="65"/>
        <item x="52"/>
        <item x="61"/>
        <item x="10"/>
        <item x="49"/>
        <item x="47"/>
        <item x="40"/>
        <item x="6"/>
        <item x="54"/>
        <item x="1"/>
        <item x="18"/>
        <item x="35"/>
        <item x="22"/>
        <item x="41"/>
        <item x="12"/>
        <item x="11"/>
        <item x="14"/>
        <item x="60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items count="113">
        <item x="89"/>
        <item x="95"/>
        <item x="88"/>
        <item x="81"/>
        <item x="73"/>
        <item x="71"/>
        <item x="72"/>
        <item x="105"/>
        <item x="65"/>
        <item x="50"/>
        <item x="64"/>
        <item x="61"/>
        <item x="19"/>
        <item x="82"/>
        <item x="104"/>
        <item x="111"/>
        <item x="86"/>
        <item x="90"/>
        <item x="92"/>
        <item x="68"/>
        <item x="32"/>
        <item x="24"/>
        <item x="70"/>
        <item x="109"/>
        <item x="33"/>
        <item x="23"/>
        <item x="79"/>
        <item x="2"/>
        <item x="78"/>
        <item x="91"/>
        <item x="93"/>
        <item x="27"/>
        <item x="83"/>
        <item x="62"/>
        <item x="30"/>
        <item x="22"/>
        <item x="63"/>
        <item x="28"/>
        <item x="26"/>
        <item x="96"/>
        <item x="31"/>
        <item x="80"/>
        <item x="25"/>
        <item x="97"/>
        <item x="69"/>
        <item x="29"/>
        <item x="107"/>
        <item x="52"/>
        <item x="51"/>
        <item x="57"/>
        <item x="101"/>
        <item x="67"/>
        <item x="98"/>
        <item x="94"/>
        <item x="66"/>
        <item x="0"/>
        <item x="21"/>
        <item x="102"/>
        <item x="76"/>
        <item x="15"/>
        <item x="8"/>
        <item x="16"/>
        <item x="10"/>
        <item x="4"/>
        <item x="11"/>
        <item x="7"/>
        <item x="12"/>
        <item x="6"/>
        <item x="13"/>
        <item x="9"/>
        <item x="5"/>
        <item x="14"/>
        <item x="18"/>
        <item x="75"/>
        <item x="58"/>
        <item x="60"/>
        <item x="59"/>
        <item x="108"/>
        <item x="77"/>
        <item x="99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84"/>
        <item x="17"/>
        <item x="20"/>
        <item x="56"/>
        <item x="85"/>
        <item x="3"/>
        <item x="1"/>
        <item x="100"/>
        <item x="74"/>
        <item x="110"/>
        <item x="103"/>
        <item x="54"/>
        <item x="55"/>
        <item x="53"/>
        <item x="106"/>
        <item x="8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numFmtId="176" showAll="0">
      <items count="92">
        <item x="27"/>
        <item x="50"/>
        <item x="29"/>
        <item x="53"/>
        <item x="69"/>
        <item x="74"/>
        <item x="21"/>
        <item x="44"/>
        <item x="33"/>
        <item x="14"/>
        <item x="51"/>
        <item x="35"/>
        <item x="49"/>
        <item x="45"/>
        <item x="66"/>
        <item x="52"/>
        <item x="0"/>
        <item x="87"/>
        <item x="77"/>
        <item x="40"/>
        <item x="56"/>
        <item x="90"/>
        <item x="80"/>
        <item x="30"/>
        <item x="34"/>
        <item x="15"/>
        <item x="1"/>
        <item x="59"/>
        <item x="67"/>
        <item x="37"/>
        <item x="17"/>
        <item x="31"/>
        <item x="3"/>
        <item x="48"/>
        <item x="55"/>
        <item x="47"/>
        <item x="84"/>
        <item x="60"/>
        <item x="20"/>
        <item x="42"/>
        <item x="41"/>
        <item x="25"/>
        <item x="39"/>
        <item x="54"/>
        <item x="75"/>
        <item x="19"/>
        <item x="38"/>
        <item x="11"/>
        <item x="88"/>
        <item x="12"/>
        <item x="76"/>
        <item x="82"/>
        <item x="89"/>
        <item x="18"/>
        <item x="32"/>
        <item x="68"/>
        <item x="70"/>
        <item x="72"/>
        <item x="2"/>
        <item x="85"/>
        <item x="36"/>
        <item x="65"/>
        <item x="73"/>
        <item x="79"/>
        <item x="83"/>
        <item x="43"/>
        <item x="13"/>
        <item x="5"/>
        <item x="71"/>
        <item x="16"/>
        <item x="8"/>
        <item x="9"/>
        <item x="7"/>
        <item x="63"/>
        <item x="24"/>
        <item x="81"/>
        <item x="78"/>
        <item x="64"/>
        <item x="6"/>
        <item x="26"/>
        <item x="28"/>
        <item x="10"/>
        <item x="4"/>
        <item x="46"/>
        <item x="62"/>
        <item x="86"/>
        <item x="58"/>
        <item x="57"/>
        <item x="23"/>
        <item x="22"/>
        <item x="6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numFmtId="43" showAll="0">
      <items count="111">
        <item x="26"/>
        <item x="93"/>
        <item x="84"/>
        <item x="101"/>
        <item x="53"/>
        <item x="28"/>
        <item x="56"/>
        <item x="43"/>
        <item x="48"/>
        <item x="75"/>
        <item x="21"/>
        <item x="34"/>
        <item x="71"/>
        <item x="14"/>
        <item x="32"/>
        <item x="44"/>
        <item x="54"/>
        <item x="52"/>
        <item x="72"/>
        <item x="55"/>
        <item x="50"/>
        <item x="46"/>
        <item x="0"/>
        <item x="39"/>
        <item x="60"/>
        <item x="33"/>
        <item x="90"/>
        <item x="59"/>
        <item x="87"/>
        <item x="65"/>
        <item x="109"/>
        <item x="96"/>
        <item x="106"/>
        <item x="1"/>
        <item x="94"/>
        <item x="88"/>
        <item x="15"/>
        <item x="63"/>
        <item x="29"/>
        <item x="36"/>
        <item x="64"/>
        <item x="30"/>
        <item x="3"/>
        <item x="41"/>
        <item x="73"/>
        <item x="91"/>
        <item x="37"/>
        <item x="104"/>
        <item x="17"/>
        <item x="40"/>
        <item x="51"/>
        <item x="38"/>
        <item x="83"/>
        <item x="24"/>
        <item x="86"/>
        <item x="49"/>
        <item x="58"/>
        <item x="107"/>
        <item x="100"/>
        <item x="89"/>
        <item x="12"/>
        <item x="20"/>
        <item x="85"/>
        <item x="11"/>
        <item x="19"/>
        <item x="98"/>
        <item x="31"/>
        <item x="78"/>
        <item x="95"/>
        <item x="82"/>
        <item x="18"/>
        <item x="108"/>
        <item x="76"/>
        <item x="57"/>
        <item x="81"/>
        <item x="99"/>
        <item x="2"/>
        <item x="42"/>
        <item x="13"/>
        <item x="35"/>
        <item x="79"/>
        <item x="70"/>
        <item x="74"/>
        <item x="5"/>
        <item x="102"/>
        <item x="80"/>
        <item x="45"/>
        <item x="9"/>
        <item x="16"/>
        <item x="69"/>
        <item x="7"/>
        <item x="68"/>
        <item x="8"/>
        <item x="77"/>
        <item x="92"/>
        <item x="97"/>
        <item x="25"/>
        <item x="103"/>
        <item x="6"/>
        <item x="27"/>
        <item x="10"/>
        <item x="4"/>
        <item x="47"/>
        <item x="67"/>
        <item x="105"/>
        <item x="62"/>
        <item x="61"/>
        <item x="23"/>
        <item x="22"/>
        <item x="6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numFmtId="43" showAll="0">
      <items count="109">
        <item x="27"/>
        <item x="90"/>
        <item x="82"/>
        <item x="98"/>
        <item x="53"/>
        <item x="29"/>
        <item x="43"/>
        <item x="56"/>
        <item x="32"/>
        <item x="48"/>
        <item x="21"/>
        <item x="14"/>
        <item x="34"/>
        <item x="70"/>
        <item x="44"/>
        <item x="87"/>
        <item x="54"/>
        <item x="50"/>
        <item x="52"/>
        <item x="71"/>
        <item x="55"/>
        <item x="46"/>
        <item x="0"/>
        <item x="39"/>
        <item x="33"/>
        <item x="60"/>
        <item x="59"/>
        <item x="85"/>
        <item x="93"/>
        <item x="107"/>
        <item x="1"/>
        <item x="104"/>
        <item x="91"/>
        <item x="15"/>
        <item x="17"/>
        <item x="63"/>
        <item x="30"/>
        <item x="36"/>
        <item x="64"/>
        <item x="31"/>
        <item x="3"/>
        <item x="88"/>
        <item x="102"/>
        <item x="41"/>
        <item x="72"/>
        <item x="81"/>
        <item x="37"/>
        <item x="40"/>
        <item x="51"/>
        <item x="38"/>
        <item x="49"/>
        <item x="25"/>
        <item x="58"/>
        <item x="84"/>
        <item x="20"/>
        <item x="105"/>
        <item x="97"/>
        <item x="12"/>
        <item x="100"/>
        <item x="86"/>
        <item x="83"/>
        <item x="11"/>
        <item x="95"/>
        <item x="19"/>
        <item x="2"/>
        <item x="76"/>
        <item x="80"/>
        <item x="92"/>
        <item x="106"/>
        <item x="18"/>
        <item x="74"/>
        <item x="57"/>
        <item x="79"/>
        <item x="96"/>
        <item x="5"/>
        <item x="13"/>
        <item x="42"/>
        <item x="77"/>
        <item x="35"/>
        <item x="69"/>
        <item x="73"/>
        <item x="6"/>
        <item x="75"/>
        <item x="99"/>
        <item x="78"/>
        <item x="45"/>
        <item x="9"/>
        <item x="16"/>
        <item x="68"/>
        <item x="7"/>
        <item x="67"/>
        <item x="24"/>
        <item x="8"/>
        <item x="89"/>
        <item x="94"/>
        <item x="26"/>
        <item x="101"/>
        <item x="28"/>
        <item x="10"/>
        <item x="4"/>
        <item x="47"/>
        <item x="66"/>
        <item x="103"/>
        <item x="62"/>
        <item x="61"/>
        <item x="23"/>
        <item x="22"/>
        <item x="65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items count="47">
        <item x="0"/>
        <item x="39"/>
        <item x="26"/>
        <item x="42"/>
        <item x="19"/>
        <item x="1"/>
        <item x="25"/>
        <item x="37"/>
        <item x="21"/>
        <item x="43"/>
        <item x="13"/>
        <item x="10"/>
        <item x="20"/>
        <item x="14"/>
        <item x="17"/>
        <item x="27"/>
        <item x="31"/>
        <item x="30"/>
        <item x="11"/>
        <item x="12"/>
        <item x="36"/>
        <item x="24"/>
        <item x="22"/>
        <item x="28"/>
        <item x="45"/>
        <item x="15"/>
        <item x="44"/>
        <item x="29"/>
        <item x="34"/>
        <item x="23"/>
        <item x="7"/>
        <item x="6"/>
        <item x="38"/>
        <item x="8"/>
        <item x="33"/>
        <item x="18"/>
        <item x="2"/>
        <item x="41"/>
        <item x="3"/>
        <item x="9"/>
        <item x="16"/>
        <item x="4"/>
        <item x="35"/>
        <item x="5"/>
        <item x="32"/>
        <item x="4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0"/>
    <field x="2"/>
    <field x="1"/>
  </rowFields>
  <rowItems count="113">
    <i>
      <x/>
      <x v="5"/>
      <x v="6"/>
    </i>
    <i>
      <x v="1"/>
      <x v="57"/>
      <x v="6"/>
    </i>
    <i>
      <x v="2"/>
      <x v="17"/>
      <x v="6"/>
    </i>
    <i>
      <x v="3"/>
      <x/>
      <x v="6"/>
    </i>
    <i>
      <x v="4"/>
      <x v="36"/>
      <x v="7"/>
    </i>
    <i>
      <x v="5"/>
      <x v="36"/>
      <x v="7"/>
    </i>
    <i>
      <x v="6"/>
      <x v="36"/>
      <x v="7"/>
    </i>
    <i>
      <x v="7"/>
      <x v="36"/>
      <x v="7"/>
    </i>
    <i>
      <x v="8"/>
      <x v="36"/>
      <x v="7"/>
    </i>
    <i>
      <x v="9"/>
      <x v="36"/>
      <x v="7"/>
    </i>
    <i>
      <x v="10"/>
      <x v="36"/>
      <x v="7"/>
    </i>
    <i>
      <x v="11"/>
      <x v="36"/>
      <x v="7"/>
    </i>
    <i>
      <x v="12"/>
      <x v="36"/>
      <x v="7"/>
    </i>
    <i>
      <x v="13"/>
      <x v="36"/>
      <x v="7"/>
    </i>
    <i>
      <x v="14"/>
      <x v="36"/>
      <x v="7"/>
    </i>
    <i>
      <x v="15"/>
      <x v="36"/>
      <x v="7"/>
    </i>
    <i>
      <x v="16"/>
      <x v="36"/>
      <x v="7"/>
    </i>
    <i>
      <x v="17"/>
      <x v="66"/>
      <x v="7"/>
    </i>
    <i>
      <x v="18"/>
      <x v="55"/>
      <x v="7"/>
    </i>
    <i>
      <x v="19"/>
      <x v="26"/>
      <x v="7"/>
    </i>
    <i>
      <x v="20"/>
      <x v="28"/>
      <x v="7"/>
    </i>
    <i>
      <x v="21"/>
      <x v="20"/>
      <x v="7"/>
    </i>
    <i>
      <x v="22"/>
      <x v="51"/>
      <x v="10"/>
    </i>
    <i>
      <x v="23"/>
      <x v="51"/>
      <x v="10"/>
    </i>
    <i>
      <x v="24"/>
      <x v="51"/>
      <x v="10"/>
    </i>
    <i>
      <x v="25"/>
      <x v="51"/>
      <x v="10"/>
    </i>
    <i>
      <x v="26"/>
      <x v="51"/>
      <x v="10"/>
    </i>
    <i>
      <x v="27"/>
      <x v="51"/>
      <x v="10"/>
    </i>
    <i>
      <x v="28"/>
      <x v="51"/>
      <x v="10"/>
    </i>
    <i>
      <x v="29"/>
      <x v="51"/>
      <x v="10"/>
    </i>
    <i>
      <x v="30"/>
      <x v="51"/>
      <x v="10"/>
    </i>
    <i>
      <x v="31"/>
      <x v="63"/>
      <x v="10"/>
    </i>
    <i>
      <x v="32"/>
      <x v="62"/>
      <x v="10"/>
    </i>
    <i>
      <x v="33"/>
      <x v="44"/>
      <x v="10"/>
    </i>
    <i>
      <x v="34"/>
      <x v="64"/>
      <x v="10"/>
    </i>
    <i>
      <x v="35"/>
      <x v="64"/>
      <x v="10"/>
    </i>
    <i>
      <x v="36"/>
      <x v="64"/>
      <x v="10"/>
    </i>
    <i>
      <x v="37"/>
      <x v="64"/>
      <x v="10"/>
    </i>
    <i>
      <x v="38"/>
      <x v="64"/>
      <x v="10"/>
    </i>
    <i>
      <x v="39"/>
      <x v="64"/>
      <x v="10"/>
    </i>
    <i>
      <x v="40"/>
      <x v="64"/>
      <x v="10"/>
    </i>
    <i>
      <x v="41"/>
      <x v="64"/>
      <x v="10"/>
    </i>
    <i>
      <x v="42"/>
      <x v="64"/>
      <x v="10"/>
    </i>
    <i>
      <x v="43"/>
      <x v="64"/>
      <x v="10"/>
    </i>
    <i>
      <x v="44"/>
      <x v="64"/>
      <x v="10"/>
    </i>
    <i>
      <x v="45"/>
      <x v="64"/>
      <x v="10"/>
    </i>
    <i>
      <x v="46"/>
      <x v="64"/>
      <x v="10"/>
    </i>
    <i>
      <x v="47"/>
      <x v="64"/>
      <x v="10"/>
    </i>
    <i>
      <x v="48"/>
      <x v="64"/>
      <x v="10"/>
    </i>
    <i>
      <x v="49"/>
      <x v="64"/>
      <x v="10"/>
    </i>
    <i>
      <x v="50"/>
      <x v="19"/>
      <x v="10"/>
    </i>
    <i>
      <x v="51"/>
      <x v="14"/>
      <x v="10"/>
    </i>
    <i>
      <x v="52"/>
      <x v="8"/>
      <x v="10"/>
    </i>
    <i>
      <x v="53"/>
      <x v="58"/>
      <x v="10"/>
    </i>
    <i>
      <x v="54"/>
      <x v="58"/>
      <x v="10"/>
    </i>
    <i>
      <x v="55"/>
      <x v="58"/>
      <x v="10"/>
    </i>
    <i>
      <x v="56"/>
      <x v="22"/>
      <x v="10"/>
    </i>
    <i>
      <x v="57"/>
      <x v="4"/>
      <x v="10"/>
    </i>
    <i>
      <x v="58"/>
      <x v="16"/>
      <x v="10"/>
    </i>
    <i>
      <x v="59"/>
      <x v="16"/>
      <x v="10"/>
    </i>
    <i>
      <x v="60"/>
      <x v="16"/>
      <x v="10"/>
    </i>
    <i>
      <x v="61"/>
      <x v="60"/>
      <x v="3"/>
    </i>
    <i>
      <x v="62"/>
      <x v="13"/>
      <x v="3"/>
    </i>
    <i>
      <x v="63"/>
      <x v="12"/>
      <x v="3"/>
    </i>
    <i>
      <x v="64"/>
      <x v="32"/>
      <x v="3"/>
    </i>
    <i>
      <x v="65"/>
      <x v="32"/>
      <x v="3"/>
    </i>
    <i>
      <x v="66"/>
      <x v="2"/>
      <x v="3"/>
    </i>
    <i>
      <x v="67"/>
      <x v="9"/>
      <x v="12"/>
    </i>
    <i>
      <x v="68"/>
      <x v="42"/>
      <x v="12"/>
    </i>
    <i>
      <x v="69"/>
      <x v="40"/>
      <x v="12"/>
    </i>
    <i>
      <x v="70"/>
      <x v="43"/>
      <x v="12"/>
    </i>
    <i>
      <x v="71"/>
      <x v="7"/>
      <x v="12"/>
    </i>
    <i>
      <x v="72"/>
      <x v="7"/>
      <x v="12"/>
    </i>
    <i>
      <x v="73"/>
      <x v="7"/>
      <x v="12"/>
    </i>
    <i>
      <x v="74"/>
      <x v="1"/>
      <x v="12"/>
    </i>
    <i>
      <x v="75"/>
      <x v="3"/>
      <x v="12"/>
    </i>
    <i>
      <x v="76"/>
      <x v="25"/>
      <x v="12"/>
    </i>
    <i>
      <x v="77"/>
      <x v="59"/>
      <x v="11"/>
    </i>
    <i>
      <x v="78"/>
      <x v="39"/>
      <x v="11"/>
    </i>
    <i>
      <x v="79"/>
      <x v="37"/>
      <x v="4"/>
    </i>
    <i>
      <x v="80"/>
      <x v="38"/>
      <x v="4"/>
    </i>
    <i>
      <x v="81"/>
      <x v="23"/>
      <x v="4"/>
    </i>
    <i>
      <x v="82"/>
      <x v="54"/>
      <x v="2"/>
    </i>
    <i>
      <x v="83"/>
      <x v="61"/>
      <x v="2"/>
    </i>
    <i>
      <x v="84"/>
      <x v="35"/>
      <x v="2"/>
    </i>
    <i>
      <x v="85"/>
      <x v="18"/>
      <x v="2"/>
    </i>
    <i>
      <x v="86"/>
      <x v="30"/>
      <x v="2"/>
    </i>
    <i>
      <x v="87"/>
      <x v="15"/>
      <x v="2"/>
    </i>
    <i>
      <x v="88"/>
      <x v="46"/>
      <x/>
    </i>
    <i>
      <x v="89"/>
      <x v="53"/>
      <x/>
    </i>
    <i>
      <x v="90"/>
      <x v="34"/>
      <x/>
    </i>
    <i>
      <x v="91"/>
      <x v="52"/>
      <x v="8"/>
    </i>
    <i>
      <x v="92"/>
      <x v="52"/>
      <x v="8"/>
    </i>
    <i>
      <x v="93"/>
      <x v="52"/>
      <x v="8"/>
    </i>
    <i>
      <x v="94"/>
      <x v="21"/>
      <x v="8"/>
    </i>
    <i>
      <x v="95"/>
      <x v="10"/>
      <x v="8"/>
    </i>
    <i>
      <x v="96"/>
      <x v="49"/>
      <x v="5"/>
    </i>
    <i>
      <x v="97"/>
      <x v="49"/>
      <x v="5"/>
    </i>
    <i>
      <x v="98"/>
      <x v="11"/>
      <x v="13"/>
    </i>
    <i>
      <x v="99"/>
      <x v="56"/>
      <x v="13"/>
    </i>
    <i>
      <x v="100"/>
      <x v="47"/>
      <x v="13"/>
    </i>
    <i>
      <x v="101"/>
      <x v="27"/>
      <x v="13"/>
    </i>
    <i>
      <x v="102"/>
      <x v="31"/>
      <x v="13"/>
    </i>
    <i>
      <x v="103"/>
      <x v="33"/>
      <x v="13"/>
    </i>
    <i>
      <x v="104"/>
      <x v="6"/>
      <x v="9"/>
    </i>
    <i>
      <x v="105"/>
      <x v="65"/>
      <x v="9"/>
    </i>
    <i>
      <x v="106"/>
      <x v="50"/>
      <x v="9"/>
    </i>
    <i>
      <x v="107"/>
      <x v="45"/>
      <x v="1"/>
    </i>
    <i>
      <x v="108"/>
      <x v="29"/>
      <x v="1"/>
    </i>
    <i>
      <x v="109"/>
      <x v="41"/>
      <x v="1"/>
    </i>
    <i>
      <x v="110"/>
      <x v="48"/>
      <x v="14"/>
    </i>
    <i>
      <x v="111"/>
      <x v="24"/>
      <x v="1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申请补贴券金额（元）" fld="5" baseField="0" baseItem="0"/>
    <dataField name="求和项:审定可核销补贴券金额（元）" fld="6" baseField="0" baseItem="0"/>
    <dataField name="求和项:审减金额（元）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D74"/>
  <sheetViews>
    <sheetView tabSelected="1" zoomScale="85" zoomScaleNormal="85" workbookViewId="0">
      <selection activeCell="S7" sqref="S7"/>
    </sheetView>
  </sheetViews>
  <sheetFormatPr defaultColWidth="9" defaultRowHeight="15.75" outlineLevelCol="3"/>
  <cols>
    <col min="1" max="1" width="7.05" style="26" customWidth="1"/>
    <col min="2" max="2" width="14.9916666666667" customWidth="1"/>
    <col min="3" max="3" width="46.7583333333333" style="47" customWidth="1"/>
    <col min="4" max="4" width="26.9083333333333" style="30" customWidth="1"/>
    <col min="5" max="5" width="5.31666666666667" customWidth="1"/>
  </cols>
  <sheetData>
    <row r="1" s="3" customFormat="1" ht="33" customHeight="1" spans="1:4">
      <c r="A1" s="2" t="s">
        <v>0</v>
      </c>
      <c r="C1" s="4"/>
      <c r="D1" s="6"/>
    </row>
    <row r="2" s="3" customFormat="1" ht="35" customHeight="1" spans="1:4">
      <c r="A2" s="7" t="s">
        <v>1</v>
      </c>
      <c r="B2" s="7"/>
      <c r="C2" s="8"/>
      <c r="D2" s="14"/>
    </row>
    <row r="3" s="1" customFormat="1" ht="38" customHeight="1" spans="1:4">
      <c r="A3" s="9" t="s">
        <v>2</v>
      </c>
      <c r="B3" s="9" t="s">
        <v>3</v>
      </c>
      <c r="C3" s="10" t="s">
        <v>4</v>
      </c>
      <c r="D3" s="16" t="s">
        <v>5</v>
      </c>
    </row>
    <row r="4" s="3" customFormat="1" ht="33" customHeight="1" spans="1:4">
      <c r="A4" s="11">
        <v>1</v>
      </c>
      <c r="B4" s="11" t="s">
        <v>6</v>
      </c>
      <c r="C4" s="12" t="s">
        <v>7</v>
      </c>
      <c r="D4" s="18">
        <v>15400</v>
      </c>
    </row>
    <row r="5" s="3" customFormat="1" ht="33" customHeight="1" spans="1:4">
      <c r="A5" s="11">
        <v>2</v>
      </c>
      <c r="B5" s="11" t="s">
        <v>6</v>
      </c>
      <c r="C5" s="12" t="s">
        <v>8</v>
      </c>
      <c r="D5" s="18">
        <v>20800</v>
      </c>
    </row>
    <row r="6" s="3" customFormat="1" ht="33" customHeight="1" spans="1:4">
      <c r="A6" s="11">
        <v>3</v>
      </c>
      <c r="B6" s="11" t="s">
        <v>6</v>
      </c>
      <c r="C6" s="12" t="s">
        <v>9</v>
      </c>
      <c r="D6" s="18">
        <v>56070.83</v>
      </c>
    </row>
    <row r="7" s="3" customFormat="1" ht="33" customHeight="1" spans="1:4">
      <c r="A7" s="11">
        <v>4</v>
      </c>
      <c r="B7" s="11" t="s">
        <v>6</v>
      </c>
      <c r="C7" s="12" t="s">
        <v>10</v>
      </c>
      <c r="D7" s="18">
        <v>31400</v>
      </c>
    </row>
    <row r="8" s="3" customFormat="1" ht="33" customHeight="1" spans="1:4">
      <c r="A8" s="11">
        <v>5</v>
      </c>
      <c r="B8" s="11" t="s">
        <v>11</v>
      </c>
      <c r="C8" s="12" t="s">
        <v>12</v>
      </c>
      <c r="D8" s="18">
        <v>1078500</v>
      </c>
    </row>
    <row r="9" s="3" customFormat="1" ht="33" customHeight="1" spans="1:4">
      <c r="A9" s="11">
        <v>6</v>
      </c>
      <c r="B9" s="11" t="s">
        <v>11</v>
      </c>
      <c r="C9" s="12" t="s">
        <v>13</v>
      </c>
      <c r="D9" s="18">
        <v>24200</v>
      </c>
    </row>
    <row r="10" s="3" customFormat="1" ht="33" customHeight="1" spans="1:4">
      <c r="A10" s="11">
        <v>7</v>
      </c>
      <c r="B10" s="11" t="s">
        <v>11</v>
      </c>
      <c r="C10" s="12" t="s">
        <v>14</v>
      </c>
      <c r="D10" s="18">
        <v>58200</v>
      </c>
    </row>
    <row r="11" s="3" customFormat="1" ht="33" customHeight="1" spans="1:4">
      <c r="A11" s="11">
        <v>8</v>
      </c>
      <c r="B11" s="11" t="s">
        <v>11</v>
      </c>
      <c r="C11" s="12" t="s">
        <v>15</v>
      </c>
      <c r="D11" s="18">
        <v>54500</v>
      </c>
    </row>
    <row r="12" s="3" customFormat="1" ht="33" customHeight="1" spans="1:4">
      <c r="A12" s="11">
        <v>9</v>
      </c>
      <c r="B12" s="11" t="s">
        <v>11</v>
      </c>
      <c r="C12" s="12" t="s">
        <v>16</v>
      </c>
      <c r="D12" s="18">
        <v>45800</v>
      </c>
    </row>
    <row r="13" s="3" customFormat="1" ht="33" customHeight="1" spans="1:4">
      <c r="A13" s="11">
        <v>10</v>
      </c>
      <c r="B13" s="11" t="s">
        <v>11</v>
      </c>
      <c r="C13" s="12" t="s">
        <v>17</v>
      </c>
      <c r="D13" s="18">
        <v>4100</v>
      </c>
    </row>
    <row r="14" s="3" customFormat="1" ht="33" customHeight="1" spans="1:4">
      <c r="A14" s="11">
        <v>11</v>
      </c>
      <c r="B14" s="11" t="s">
        <v>18</v>
      </c>
      <c r="C14" s="12" t="s">
        <v>19</v>
      </c>
      <c r="D14" s="18">
        <v>1250700</v>
      </c>
    </row>
    <row r="15" s="3" customFormat="1" ht="33" customHeight="1" spans="1:4">
      <c r="A15" s="11">
        <v>12</v>
      </c>
      <c r="B15" s="11" t="s">
        <v>18</v>
      </c>
      <c r="C15" s="12" t="s">
        <v>20</v>
      </c>
      <c r="D15" s="18">
        <v>29800</v>
      </c>
    </row>
    <row r="16" s="3" customFormat="1" ht="33" customHeight="1" spans="1:4">
      <c r="A16" s="11">
        <v>13</v>
      </c>
      <c r="B16" s="11" t="s">
        <v>18</v>
      </c>
      <c r="C16" s="12" t="s">
        <v>21</v>
      </c>
      <c r="D16" s="18">
        <v>53000</v>
      </c>
    </row>
    <row r="17" s="3" customFormat="1" ht="33" customHeight="1" spans="1:4">
      <c r="A17" s="11">
        <v>14</v>
      </c>
      <c r="B17" s="11" t="s">
        <v>18</v>
      </c>
      <c r="C17" s="12" t="s">
        <v>22</v>
      </c>
      <c r="D17" s="18">
        <v>3500</v>
      </c>
    </row>
    <row r="18" s="3" customFormat="1" ht="33" customHeight="1" spans="1:4">
      <c r="A18" s="11">
        <v>15</v>
      </c>
      <c r="B18" s="11" t="s">
        <v>18</v>
      </c>
      <c r="C18" s="12" t="s">
        <v>23</v>
      </c>
      <c r="D18" s="18">
        <v>648200</v>
      </c>
    </row>
    <row r="19" s="3" customFormat="1" ht="33" customHeight="1" spans="1:4">
      <c r="A19" s="11">
        <v>16</v>
      </c>
      <c r="B19" s="11" t="s">
        <v>18</v>
      </c>
      <c r="C19" s="12" t="s">
        <v>24</v>
      </c>
      <c r="D19" s="18">
        <v>41200</v>
      </c>
    </row>
    <row r="20" s="3" customFormat="1" ht="33" customHeight="1" spans="1:4">
      <c r="A20" s="11">
        <v>17</v>
      </c>
      <c r="B20" s="11" t="s">
        <v>18</v>
      </c>
      <c r="C20" s="12" t="s">
        <v>25</v>
      </c>
      <c r="D20" s="18">
        <v>10000</v>
      </c>
    </row>
    <row r="21" s="3" customFormat="1" ht="33" customHeight="1" spans="1:4">
      <c r="A21" s="11">
        <v>18</v>
      </c>
      <c r="B21" s="11" t="s">
        <v>18</v>
      </c>
      <c r="C21" s="12" t="s">
        <v>26</v>
      </c>
      <c r="D21" s="18">
        <v>38200</v>
      </c>
    </row>
    <row r="22" s="3" customFormat="1" ht="33" customHeight="1" spans="1:4">
      <c r="A22" s="11">
        <v>19</v>
      </c>
      <c r="B22" s="11" t="s">
        <v>18</v>
      </c>
      <c r="C22" s="12" t="s">
        <v>27</v>
      </c>
      <c r="D22" s="18">
        <v>22500</v>
      </c>
    </row>
    <row r="23" s="3" customFormat="1" ht="33" customHeight="1" spans="1:4">
      <c r="A23" s="11">
        <v>20</v>
      </c>
      <c r="B23" s="11" t="s">
        <v>18</v>
      </c>
      <c r="C23" s="12" t="s">
        <v>28</v>
      </c>
      <c r="D23" s="18">
        <v>12900</v>
      </c>
    </row>
    <row r="24" s="3" customFormat="1" ht="33" customHeight="1" spans="1:4">
      <c r="A24" s="11">
        <v>21</v>
      </c>
      <c r="B24" s="11" t="s">
        <v>18</v>
      </c>
      <c r="C24" s="12" t="s">
        <v>29</v>
      </c>
      <c r="D24" s="18">
        <v>3300</v>
      </c>
    </row>
    <row r="25" s="3" customFormat="1" ht="33" customHeight="1" spans="1:4">
      <c r="A25" s="11">
        <v>22</v>
      </c>
      <c r="B25" s="11" t="s">
        <v>18</v>
      </c>
      <c r="C25" s="12" t="s">
        <v>30</v>
      </c>
      <c r="D25" s="18">
        <v>125100</v>
      </c>
    </row>
    <row r="26" s="3" customFormat="1" ht="33" customHeight="1" spans="1:4">
      <c r="A26" s="11">
        <v>23</v>
      </c>
      <c r="B26" s="11" t="s">
        <v>31</v>
      </c>
      <c r="C26" s="12" t="s">
        <v>32</v>
      </c>
      <c r="D26" s="18">
        <v>17000</v>
      </c>
    </row>
    <row r="27" s="3" customFormat="1" ht="33" customHeight="1" spans="1:4">
      <c r="A27" s="11">
        <v>24</v>
      </c>
      <c r="B27" s="11" t="s">
        <v>31</v>
      </c>
      <c r="C27" s="12" t="s">
        <v>33</v>
      </c>
      <c r="D27" s="18">
        <v>276700</v>
      </c>
    </row>
    <row r="28" s="3" customFormat="1" ht="33" customHeight="1" spans="1:4">
      <c r="A28" s="11">
        <v>25</v>
      </c>
      <c r="B28" s="11" t="s">
        <v>31</v>
      </c>
      <c r="C28" s="12" t="s">
        <v>34</v>
      </c>
      <c r="D28" s="18">
        <v>248200</v>
      </c>
    </row>
    <row r="29" s="3" customFormat="1" ht="33" customHeight="1" spans="1:4">
      <c r="A29" s="11">
        <v>26</v>
      </c>
      <c r="B29" s="11" t="s">
        <v>31</v>
      </c>
      <c r="C29" s="12" t="s">
        <v>35</v>
      </c>
      <c r="D29" s="18">
        <v>55500</v>
      </c>
    </row>
    <row r="30" s="3" customFormat="1" ht="33" customHeight="1" spans="1:4">
      <c r="A30" s="11">
        <v>27</v>
      </c>
      <c r="B30" s="11" t="s">
        <v>31</v>
      </c>
      <c r="C30" s="12" t="s">
        <v>36</v>
      </c>
      <c r="D30" s="18">
        <v>17000</v>
      </c>
    </row>
    <row r="31" s="3" customFormat="1" ht="33" customHeight="1" spans="1:4">
      <c r="A31" s="11">
        <v>28</v>
      </c>
      <c r="B31" s="11" t="s">
        <v>37</v>
      </c>
      <c r="C31" s="12" t="s">
        <v>38</v>
      </c>
      <c r="D31" s="18">
        <v>861962.75</v>
      </c>
    </row>
    <row r="32" s="3" customFormat="1" ht="33" customHeight="1" spans="1:4">
      <c r="A32" s="11">
        <v>29</v>
      </c>
      <c r="B32" s="11" t="s">
        <v>37</v>
      </c>
      <c r="C32" s="12" t="s">
        <v>39</v>
      </c>
      <c r="D32" s="18">
        <v>200400</v>
      </c>
    </row>
    <row r="33" s="3" customFormat="1" ht="33" customHeight="1" spans="1:4">
      <c r="A33" s="11">
        <v>30</v>
      </c>
      <c r="B33" s="11" t="s">
        <v>37</v>
      </c>
      <c r="C33" s="12" t="s">
        <v>40</v>
      </c>
      <c r="D33" s="18">
        <v>108900</v>
      </c>
    </row>
    <row r="34" s="3" customFormat="1" ht="33" customHeight="1" spans="1:4">
      <c r="A34" s="11">
        <v>31</v>
      </c>
      <c r="B34" s="11" t="s">
        <v>37</v>
      </c>
      <c r="C34" s="12" t="s">
        <v>41</v>
      </c>
      <c r="D34" s="18">
        <v>107000</v>
      </c>
    </row>
    <row r="35" s="3" customFormat="1" ht="33" customHeight="1" spans="1:4">
      <c r="A35" s="11">
        <v>32</v>
      </c>
      <c r="B35" s="11" t="s">
        <v>37</v>
      </c>
      <c r="C35" s="12" t="s">
        <v>42</v>
      </c>
      <c r="D35" s="18">
        <v>92400</v>
      </c>
    </row>
    <row r="36" s="3" customFormat="1" ht="33" customHeight="1" spans="1:4">
      <c r="A36" s="11">
        <v>33</v>
      </c>
      <c r="B36" s="11" t="s">
        <v>37</v>
      </c>
      <c r="C36" s="12" t="s">
        <v>43</v>
      </c>
      <c r="D36" s="18">
        <v>33500</v>
      </c>
    </row>
    <row r="37" s="3" customFormat="1" ht="33" customHeight="1" spans="1:4">
      <c r="A37" s="11">
        <v>34</v>
      </c>
      <c r="B37" s="11" t="s">
        <v>37</v>
      </c>
      <c r="C37" s="12" t="s">
        <v>44</v>
      </c>
      <c r="D37" s="18">
        <v>77900</v>
      </c>
    </row>
    <row r="38" s="3" customFormat="1" ht="33" customHeight="1" spans="1:4">
      <c r="A38" s="11">
        <v>35</v>
      </c>
      <c r="B38" s="11" t="s">
        <v>37</v>
      </c>
      <c r="C38" s="12" t="s">
        <v>45</v>
      </c>
      <c r="D38" s="18">
        <v>4100</v>
      </c>
    </row>
    <row r="39" s="3" customFormat="1" ht="33" customHeight="1" spans="1:4">
      <c r="A39" s="11">
        <v>36</v>
      </c>
      <c r="B39" s="11" t="s">
        <v>46</v>
      </c>
      <c r="C39" s="12" t="s">
        <v>47</v>
      </c>
      <c r="D39" s="18">
        <v>62400</v>
      </c>
    </row>
    <row r="40" s="3" customFormat="1" ht="33" customHeight="1" spans="1:4">
      <c r="A40" s="11">
        <v>37</v>
      </c>
      <c r="B40" s="11" t="s">
        <v>46</v>
      </c>
      <c r="C40" s="12" t="s">
        <v>48</v>
      </c>
      <c r="D40" s="18">
        <v>86600</v>
      </c>
    </row>
    <row r="41" s="3" customFormat="1" ht="33" customHeight="1" spans="1:4">
      <c r="A41" s="11">
        <v>38</v>
      </c>
      <c r="B41" s="11" t="s">
        <v>49</v>
      </c>
      <c r="C41" s="12" t="s">
        <v>50</v>
      </c>
      <c r="D41" s="18">
        <v>56400</v>
      </c>
    </row>
    <row r="42" s="3" customFormat="1" ht="33" customHeight="1" spans="1:4">
      <c r="A42" s="11">
        <v>39</v>
      </c>
      <c r="B42" s="11" t="s">
        <v>49</v>
      </c>
      <c r="C42" s="12" t="s">
        <v>51</v>
      </c>
      <c r="D42" s="18">
        <v>67700</v>
      </c>
    </row>
    <row r="43" s="3" customFormat="1" ht="33" customHeight="1" spans="1:4">
      <c r="A43" s="11">
        <v>40</v>
      </c>
      <c r="B43" s="11" t="s">
        <v>49</v>
      </c>
      <c r="C43" s="12" t="s">
        <v>52</v>
      </c>
      <c r="D43" s="18">
        <v>99400</v>
      </c>
    </row>
    <row r="44" s="3" customFormat="1" ht="33" customHeight="1" spans="1:4">
      <c r="A44" s="11">
        <v>41</v>
      </c>
      <c r="B44" s="11" t="s">
        <v>53</v>
      </c>
      <c r="C44" s="12" t="s">
        <v>54</v>
      </c>
      <c r="D44" s="18">
        <v>62900</v>
      </c>
    </row>
    <row r="45" s="3" customFormat="1" ht="33" customHeight="1" spans="1:4">
      <c r="A45" s="11">
        <v>42</v>
      </c>
      <c r="B45" s="11" t="s">
        <v>53</v>
      </c>
      <c r="C45" s="12" t="s">
        <v>55</v>
      </c>
      <c r="D45" s="18">
        <v>57200</v>
      </c>
    </row>
    <row r="46" s="3" customFormat="1" ht="33" customHeight="1" spans="1:4">
      <c r="A46" s="11">
        <v>43</v>
      </c>
      <c r="B46" s="11" t="s">
        <v>53</v>
      </c>
      <c r="C46" s="12" t="s">
        <v>56</v>
      </c>
      <c r="D46" s="18">
        <v>35900</v>
      </c>
    </row>
    <row r="47" s="3" customFormat="1" ht="33" customHeight="1" spans="1:4">
      <c r="A47" s="11">
        <v>44</v>
      </c>
      <c r="B47" s="11" t="s">
        <v>53</v>
      </c>
      <c r="C47" s="12" t="s">
        <v>57</v>
      </c>
      <c r="D47" s="18">
        <v>1800</v>
      </c>
    </row>
    <row r="48" s="3" customFormat="1" ht="33" customHeight="1" spans="1:4">
      <c r="A48" s="11">
        <v>45</v>
      </c>
      <c r="B48" s="11" t="s">
        <v>53</v>
      </c>
      <c r="C48" s="12" t="s">
        <v>58</v>
      </c>
      <c r="D48" s="18">
        <v>52700</v>
      </c>
    </row>
    <row r="49" s="3" customFormat="1" ht="33" customHeight="1" spans="1:4">
      <c r="A49" s="11">
        <v>46</v>
      </c>
      <c r="B49" s="11" t="s">
        <v>53</v>
      </c>
      <c r="C49" s="12" t="s">
        <v>59</v>
      </c>
      <c r="D49" s="18">
        <v>44700</v>
      </c>
    </row>
    <row r="50" s="3" customFormat="1" ht="33" customHeight="1" spans="1:4">
      <c r="A50" s="11">
        <v>47</v>
      </c>
      <c r="B50" s="11" t="s">
        <v>60</v>
      </c>
      <c r="C50" s="12" t="s">
        <v>61</v>
      </c>
      <c r="D50" s="18">
        <v>19300</v>
      </c>
    </row>
    <row r="51" s="3" customFormat="1" ht="33" customHeight="1" spans="1:4">
      <c r="A51" s="11">
        <v>48</v>
      </c>
      <c r="B51" s="11" t="s">
        <v>60</v>
      </c>
      <c r="C51" s="12" t="s">
        <v>62</v>
      </c>
      <c r="D51" s="18">
        <v>22700</v>
      </c>
    </row>
    <row r="52" s="3" customFormat="1" ht="33" customHeight="1" spans="1:4">
      <c r="A52" s="11">
        <v>49</v>
      </c>
      <c r="B52" s="11" t="s">
        <v>60</v>
      </c>
      <c r="C52" s="12" t="s">
        <v>63</v>
      </c>
      <c r="D52" s="18">
        <v>51300</v>
      </c>
    </row>
    <row r="53" s="3" customFormat="1" ht="33" customHeight="1" spans="1:4">
      <c r="A53" s="11">
        <v>50</v>
      </c>
      <c r="B53" s="11" t="s">
        <v>64</v>
      </c>
      <c r="C53" s="12" t="s">
        <v>65</v>
      </c>
      <c r="D53" s="18">
        <v>155300</v>
      </c>
    </row>
    <row r="54" s="3" customFormat="1" ht="33" customHeight="1" spans="1:4">
      <c r="A54" s="11">
        <v>51</v>
      </c>
      <c r="B54" s="11" t="s">
        <v>64</v>
      </c>
      <c r="C54" s="12" t="s">
        <v>66</v>
      </c>
      <c r="D54" s="18">
        <v>1100</v>
      </c>
    </row>
    <row r="55" s="3" customFormat="1" ht="33" customHeight="1" spans="1:4">
      <c r="A55" s="11">
        <v>52</v>
      </c>
      <c r="B55" s="11" t="s">
        <v>64</v>
      </c>
      <c r="C55" s="12" t="s">
        <v>67</v>
      </c>
      <c r="D55" s="18">
        <v>22200</v>
      </c>
    </row>
    <row r="56" s="3" customFormat="1" ht="33" customHeight="1" spans="1:4">
      <c r="A56" s="11">
        <v>53</v>
      </c>
      <c r="B56" s="11" t="s">
        <v>68</v>
      </c>
      <c r="C56" s="12" t="s">
        <v>69</v>
      </c>
      <c r="D56" s="18">
        <v>77400</v>
      </c>
    </row>
    <row r="57" s="3" customFormat="1" ht="33" customHeight="1" spans="1:4">
      <c r="A57" s="11">
        <v>54</v>
      </c>
      <c r="B57" s="11" t="s">
        <v>70</v>
      </c>
      <c r="C57" s="12" t="s">
        <v>71</v>
      </c>
      <c r="D57" s="18">
        <v>124700</v>
      </c>
    </row>
    <row r="58" s="3" customFormat="1" ht="33" customHeight="1" spans="1:4">
      <c r="A58" s="11">
        <v>55</v>
      </c>
      <c r="B58" s="11" t="s">
        <v>70</v>
      </c>
      <c r="C58" s="12" t="s">
        <v>72</v>
      </c>
      <c r="D58" s="18">
        <v>53900</v>
      </c>
    </row>
    <row r="59" s="3" customFormat="1" ht="33" customHeight="1" spans="1:4">
      <c r="A59" s="11">
        <v>56</v>
      </c>
      <c r="B59" s="11" t="s">
        <v>70</v>
      </c>
      <c r="C59" s="12" t="s">
        <v>73</v>
      </c>
      <c r="D59" s="18">
        <v>63900</v>
      </c>
    </row>
    <row r="60" s="3" customFormat="1" ht="33" customHeight="1" spans="1:4">
      <c r="A60" s="11">
        <v>57</v>
      </c>
      <c r="B60" s="11" t="s">
        <v>70</v>
      </c>
      <c r="C60" s="12" t="s">
        <v>74</v>
      </c>
      <c r="D60" s="18">
        <v>50100</v>
      </c>
    </row>
    <row r="61" s="3" customFormat="1" ht="33" customHeight="1" spans="1:4">
      <c r="A61" s="11">
        <v>58</v>
      </c>
      <c r="B61" s="11" t="s">
        <v>70</v>
      </c>
      <c r="C61" s="12" t="s">
        <v>75</v>
      </c>
      <c r="D61" s="18">
        <v>2300</v>
      </c>
    </row>
    <row r="62" s="3" customFormat="1" ht="33" customHeight="1" spans="1:4">
      <c r="A62" s="11">
        <v>59</v>
      </c>
      <c r="B62" s="11" t="s">
        <v>70</v>
      </c>
      <c r="C62" s="12" t="s">
        <v>76</v>
      </c>
      <c r="D62" s="18">
        <v>94500</v>
      </c>
    </row>
    <row r="63" s="3" customFormat="1" ht="33" customHeight="1" spans="1:4">
      <c r="A63" s="11">
        <v>60</v>
      </c>
      <c r="B63" s="11" t="s">
        <v>77</v>
      </c>
      <c r="C63" s="12" t="s">
        <v>78</v>
      </c>
      <c r="D63" s="18">
        <v>51000</v>
      </c>
    </row>
    <row r="64" s="3" customFormat="1" ht="33" customHeight="1" spans="1:4">
      <c r="A64" s="11">
        <v>61</v>
      </c>
      <c r="B64" s="11" t="s">
        <v>77</v>
      </c>
      <c r="C64" s="12" t="s">
        <v>79</v>
      </c>
      <c r="D64" s="18">
        <v>138400</v>
      </c>
    </row>
    <row r="65" s="3" customFormat="1" ht="33" customHeight="1" spans="1:4">
      <c r="A65" s="11">
        <v>62</v>
      </c>
      <c r="B65" s="11" t="s">
        <v>77</v>
      </c>
      <c r="C65" s="12" t="s">
        <v>80</v>
      </c>
      <c r="D65" s="18">
        <v>32000</v>
      </c>
    </row>
    <row r="66" s="3" customFormat="1" ht="33" customHeight="1" spans="1:4">
      <c r="A66" s="11">
        <v>63</v>
      </c>
      <c r="B66" s="11" t="s">
        <v>81</v>
      </c>
      <c r="C66" s="12" t="s">
        <v>82</v>
      </c>
      <c r="D66" s="18">
        <v>210400</v>
      </c>
    </row>
    <row r="67" s="3" customFormat="1" ht="33" customHeight="1" spans="1:4">
      <c r="A67" s="11">
        <v>64</v>
      </c>
      <c r="B67" s="11" t="s">
        <v>81</v>
      </c>
      <c r="C67" s="12" t="s">
        <v>83</v>
      </c>
      <c r="D67" s="18">
        <v>21200</v>
      </c>
    </row>
    <row r="68" s="3" customFormat="1" ht="33" customHeight="1" spans="1:4">
      <c r="A68" s="11">
        <v>65</v>
      </c>
      <c r="B68" s="11" t="s">
        <v>81</v>
      </c>
      <c r="C68" s="12" t="s">
        <v>84</v>
      </c>
      <c r="D68" s="18">
        <v>48500</v>
      </c>
    </row>
    <row r="69" s="3" customFormat="1" ht="33" customHeight="1" spans="1:4">
      <c r="A69" s="11">
        <v>66</v>
      </c>
      <c r="B69" s="11" t="s">
        <v>85</v>
      </c>
      <c r="C69" s="12" t="s">
        <v>86</v>
      </c>
      <c r="D69" s="18">
        <v>57400</v>
      </c>
    </row>
    <row r="70" s="3" customFormat="1" ht="33" customHeight="1" spans="1:4">
      <c r="A70" s="11">
        <v>67</v>
      </c>
      <c r="B70" s="11" t="s">
        <v>85</v>
      </c>
      <c r="C70" s="12" t="s">
        <v>87</v>
      </c>
      <c r="D70" s="18">
        <v>20300</v>
      </c>
    </row>
    <row r="71" s="3" customFormat="1" ht="33" customHeight="1" spans="1:4">
      <c r="A71" s="11"/>
      <c r="B71" s="11" t="s">
        <v>88</v>
      </c>
      <c r="C71" s="12"/>
      <c r="D71" s="22">
        <f>SUM(D4:D70)</f>
        <v>7673533.58</v>
      </c>
    </row>
    <row r="74" spans="4:4">
      <c r="D74" s="28"/>
    </row>
  </sheetData>
  <autoFilter ref="A3:E71">
    <extLst/>
  </autoFilter>
  <mergeCells count="1">
    <mergeCell ref="A2:D2"/>
  </mergeCells>
  <pageMargins left="1.10138888888889" right="0.629166666666667" top="1" bottom="1.10138888888889" header="0.5" footer="0.5"/>
  <pageSetup paperSize="9" scale="81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theme="5"/>
    <pageSetUpPr fitToPage="1"/>
  </sheetPr>
  <dimension ref="A1:BE270"/>
  <sheetViews>
    <sheetView view="pageBreakPreview" zoomScale="80" zoomScaleNormal="85" workbookViewId="0">
      <pane xSplit="5" ySplit="2" topLeftCell="F161" activePane="bottomRight" state="frozen"/>
      <selection/>
      <selection pane="topRight"/>
      <selection pane="bottomLeft"/>
      <selection pane="bottomRight" activeCell="A1" sqref="A1:J186"/>
    </sheetView>
  </sheetViews>
  <sheetFormatPr defaultColWidth="9" defaultRowHeight="15.75"/>
  <cols>
    <col min="2" max="2" width="7.05" style="26" customWidth="1"/>
    <col min="3" max="3" width="10.2916666666667" customWidth="1"/>
    <col min="4" max="4" width="21.175" style="27" customWidth="1"/>
    <col min="5" max="5" width="21.3166666666667" style="47" customWidth="1"/>
    <col min="6" max="6" width="9.06666666666667" style="28" customWidth="1"/>
    <col min="7" max="7" width="13.375" style="29" customWidth="1"/>
    <col min="8" max="8" width="13.9666666666667" style="29" customWidth="1"/>
    <col min="9" max="9" width="9.15" style="48" customWidth="1"/>
    <col min="10" max="14" width="11.475" style="30" customWidth="1"/>
    <col min="15" max="35" width="12.2" style="30" customWidth="1"/>
    <col min="36" max="36" width="15.1583333333333" style="49" customWidth="1"/>
    <col min="37" max="37" width="9.99166666666667" style="46" customWidth="1"/>
    <col min="38" max="38" width="9.7" customWidth="1"/>
    <col min="39" max="39" width="10.2833333333333" customWidth="1"/>
    <col min="40" max="40" width="8.66666666666667" customWidth="1"/>
    <col min="41" max="41" width="11.4666666666667" customWidth="1"/>
    <col min="42" max="42" width="9.375" customWidth="1"/>
    <col min="43" max="43" width="9.84166666666667" customWidth="1"/>
    <col min="44" max="45" width="9.25833333333333" style="26" customWidth="1"/>
    <col min="52" max="52" width="9.40833333333333" customWidth="1"/>
  </cols>
  <sheetData>
    <row r="1" ht="35" customHeight="1" spans="2:42">
      <c r="B1" s="31" t="s">
        <v>89</v>
      </c>
      <c r="C1" s="31"/>
      <c r="D1" s="32"/>
      <c r="E1" s="8"/>
      <c r="F1" s="38"/>
      <c r="G1" s="14"/>
      <c r="H1" s="14"/>
      <c r="I1" s="56"/>
      <c r="J1" s="39"/>
      <c r="K1" s="57" t="s">
        <v>90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M1" s="34" t="s">
        <v>91</v>
      </c>
      <c r="AN1" s="34"/>
      <c r="AO1" s="68" t="s">
        <v>92</v>
      </c>
      <c r="AP1" s="69"/>
    </row>
    <row r="2" s="25" customFormat="1" ht="55" customHeight="1" spans="1:57">
      <c r="A2" s="34" t="s">
        <v>2</v>
      </c>
      <c r="B2" s="34" t="s">
        <v>93</v>
      </c>
      <c r="C2" s="33" t="s">
        <v>3</v>
      </c>
      <c r="D2" s="34" t="s">
        <v>4</v>
      </c>
      <c r="E2" s="10" t="s">
        <v>94</v>
      </c>
      <c r="F2" s="40" t="s">
        <v>95</v>
      </c>
      <c r="G2" s="16" t="s">
        <v>96</v>
      </c>
      <c r="H2" s="16" t="s">
        <v>97</v>
      </c>
      <c r="I2" s="58" t="s">
        <v>98</v>
      </c>
      <c r="J2" s="41" t="s">
        <v>99</v>
      </c>
      <c r="K2" s="41" t="s">
        <v>100</v>
      </c>
      <c r="L2" s="41" t="s">
        <v>101</v>
      </c>
      <c r="M2" s="41" t="s">
        <v>102</v>
      </c>
      <c r="N2" s="41" t="s">
        <v>103</v>
      </c>
      <c r="O2" s="41" t="s">
        <v>104</v>
      </c>
      <c r="P2" s="41" t="s">
        <v>105</v>
      </c>
      <c r="Q2" s="41" t="s">
        <v>106</v>
      </c>
      <c r="R2" s="41" t="s">
        <v>107</v>
      </c>
      <c r="S2" s="41" t="s">
        <v>108</v>
      </c>
      <c r="T2" s="41" t="s">
        <v>109</v>
      </c>
      <c r="U2" s="41" t="s">
        <v>110</v>
      </c>
      <c r="V2" s="41" t="s">
        <v>111</v>
      </c>
      <c r="W2" s="41" t="s">
        <v>112</v>
      </c>
      <c r="X2" s="41" t="s">
        <v>113</v>
      </c>
      <c r="Y2" s="41" t="s">
        <v>114</v>
      </c>
      <c r="Z2" s="41" t="s">
        <v>115</v>
      </c>
      <c r="AA2" s="41" t="s">
        <v>116</v>
      </c>
      <c r="AB2" s="41" t="s">
        <v>117</v>
      </c>
      <c r="AC2" s="41" t="s">
        <v>118</v>
      </c>
      <c r="AD2" s="41" t="s">
        <v>119</v>
      </c>
      <c r="AE2" s="41" t="s">
        <v>120</v>
      </c>
      <c r="AF2" s="41" t="s">
        <v>121</v>
      </c>
      <c r="AG2" s="41" t="s">
        <v>122</v>
      </c>
      <c r="AH2" s="41" t="s">
        <v>123</v>
      </c>
      <c r="AI2" s="41" t="s">
        <v>88</v>
      </c>
      <c r="AJ2" s="62" t="s">
        <v>124</v>
      </c>
      <c r="AK2" s="65" t="s">
        <v>125</v>
      </c>
      <c r="AL2" s="66" t="s">
        <v>126</v>
      </c>
      <c r="AM2" s="34" t="s">
        <v>127</v>
      </c>
      <c r="AN2" s="34" t="s">
        <v>128</v>
      </c>
      <c r="AO2" s="34" t="s">
        <v>127</v>
      </c>
      <c r="AP2" s="34" t="s">
        <v>128</v>
      </c>
      <c r="AQ2" s="70" t="s">
        <v>129</v>
      </c>
      <c r="AR2" s="70" t="s">
        <v>130</v>
      </c>
      <c r="AS2" s="72" t="s">
        <v>131</v>
      </c>
      <c r="AT2" s="73" t="s">
        <v>132</v>
      </c>
      <c r="AU2" s="73" t="s">
        <v>133</v>
      </c>
      <c r="AV2" s="72" t="s">
        <v>134</v>
      </c>
      <c r="AW2" s="73" t="s">
        <v>135</v>
      </c>
      <c r="AX2" s="72" t="s">
        <v>136</v>
      </c>
      <c r="AY2" s="72" t="s">
        <v>137</v>
      </c>
      <c r="AZ2" s="72" t="s">
        <v>138</v>
      </c>
      <c r="BA2" s="72" t="s">
        <v>139</v>
      </c>
      <c r="BB2" s="72" t="s">
        <v>140</v>
      </c>
      <c r="BC2" s="72" t="s">
        <v>141</v>
      </c>
      <c r="BD2" s="25" t="s">
        <v>142</v>
      </c>
      <c r="BE2" s="25" t="s">
        <v>143</v>
      </c>
    </row>
    <row r="3" ht="33" customHeight="1" spans="1:43">
      <c r="A3" s="50">
        <v>1</v>
      </c>
      <c r="B3" s="35">
        <v>1</v>
      </c>
      <c r="C3" s="35" t="s">
        <v>6</v>
      </c>
      <c r="D3" s="36" t="s">
        <v>144</v>
      </c>
      <c r="E3" s="51" t="s">
        <v>145</v>
      </c>
      <c r="F3" s="52">
        <v>38</v>
      </c>
      <c r="G3" s="53">
        <v>15400</v>
      </c>
      <c r="H3" s="53">
        <v>15400</v>
      </c>
      <c r="I3" s="53"/>
      <c r="J3" s="59">
        <v>0</v>
      </c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>
        <f t="shared" ref="AI3:AI66" si="0">SUM(K3:AH3)</f>
        <v>0</v>
      </c>
      <c r="AJ3" s="63" t="s">
        <v>146</v>
      </c>
      <c r="AK3" s="12"/>
      <c r="AL3" s="12" t="s">
        <v>147</v>
      </c>
      <c r="AM3" s="12" t="s">
        <v>148</v>
      </c>
      <c r="AN3" s="53"/>
      <c r="AO3" s="53"/>
      <c r="AP3" s="53"/>
      <c r="AQ3" s="53"/>
    </row>
    <row r="4" s="26" customFormat="1" ht="50" customHeight="1" spans="1:44">
      <c r="A4" s="50">
        <v>2</v>
      </c>
      <c r="B4" s="35">
        <v>2</v>
      </c>
      <c r="C4" s="35" t="s">
        <v>6</v>
      </c>
      <c r="D4" s="36" t="s">
        <v>149</v>
      </c>
      <c r="E4" s="51" t="s">
        <v>150</v>
      </c>
      <c r="F4" s="52">
        <v>70</v>
      </c>
      <c r="G4" s="53">
        <v>21400</v>
      </c>
      <c r="H4" s="53">
        <v>20800</v>
      </c>
      <c r="I4" s="60">
        <v>2</v>
      </c>
      <c r="J4" s="59">
        <v>600</v>
      </c>
      <c r="K4" s="59">
        <v>500</v>
      </c>
      <c r="L4" s="59"/>
      <c r="M4" s="59"/>
      <c r="N4" s="59"/>
      <c r="O4" s="59">
        <v>100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>
        <f t="shared" si="0"/>
        <v>600</v>
      </c>
      <c r="AJ4" s="64" t="s">
        <v>151</v>
      </c>
      <c r="AK4" s="12"/>
      <c r="AL4" s="12" t="s">
        <v>147</v>
      </c>
      <c r="AM4" s="12" t="s">
        <v>152</v>
      </c>
      <c r="AN4" s="53"/>
      <c r="AO4" s="53"/>
      <c r="AP4" s="53"/>
      <c r="AQ4" s="18" t="s">
        <v>153</v>
      </c>
      <c r="AR4" s="26" t="s">
        <v>152</v>
      </c>
    </row>
    <row r="5" ht="33" customHeight="1" spans="1:45">
      <c r="A5" s="50">
        <v>3</v>
      </c>
      <c r="B5" s="35">
        <v>3</v>
      </c>
      <c r="C5" s="35" t="s">
        <v>6</v>
      </c>
      <c r="D5" s="36" t="s">
        <v>154</v>
      </c>
      <c r="E5" s="51" t="s">
        <v>155</v>
      </c>
      <c r="F5" s="52">
        <v>199</v>
      </c>
      <c r="G5" s="53">
        <v>65170.83</v>
      </c>
      <c r="H5" s="53">
        <v>56070.83</v>
      </c>
      <c r="I5" s="60">
        <v>21</v>
      </c>
      <c r="J5" s="53">
        <v>9100</v>
      </c>
      <c r="K5" s="53">
        <v>9100</v>
      </c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9">
        <f t="shared" si="0"/>
        <v>9100</v>
      </c>
      <c r="AJ5" s="63" t="s">
        <v>156</v>
      </c>
      <c r="AK5" s="67" t="s">
        <v>157</v>
      </c>
      <c r="AL5" s="12" t="s">
        <v>147</v>
      </c>
      <c r="AM5" s="12"/>
      <c r="AN5" s="53"/>
      <c r="AO5" s="53"/>
      <c r="AP5" s="53"/>
      <c r="AQ5" s="53"/>
      <c r="AR5" s="71" t="s">
        <v>148</v>
      </c>
      <c r="AS5" s="71"/>
    </row>
    <row r="6" ht="33" hidden="1" customHeight="1" spans="2:43">
      <c r="B6" s="35">
        <v>4</v>
      </c>
      <c r="C6" s="35" t="s">
        <v>6</v>
      </c>
      <c r="D6" s="36" t="s">
        <v>158</v>
      </c>
      <c r="E6" s="36" t="s">
        <v>159</v>
      </c>
      <c r="F6" s="54">
        <v>19</v>
      </c>
      <c r="G6" s="53">
        <v>5700</v>
      </c>
      <c r="H6" s="53">
        <v>5700</v>
      </c>
      <c r="I6" s="53"/>
      <c r="J6" s="59">
        <v>0</v>
      </c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>
        <f t="shared" si="0"/>
        <v>0</v>
      </c>
      <c r="AJ6" s="63" t="s">
        <v>160</v>
      </c>
      <c r="AK6" s="12"/>
      <c r="AL6" s="12" t="s">
        <v>147</v>
      </c>
      <c r="AM6" s="12"/>
      <c r="AN6" s="53"/>
      <c r="AO6" s="18" t="s">
        <v>161</v>
      </c>
      <c r="AP6" s="53"/>
      <c r="AQ6" s="18" t="s">
        <v>153</v>
      </c>
    </row>
    <row r="7" ht="33" hidden="1" customHeight="1" spans="2:43">
      <c r="B7" s="35">
        <v>5</v>
      </c>
      <c r="C7" s="35" t="s">
        <v>6</v>
      </c>
      <c r="D7" s="36" t="s">
        <v>158</v>
      </c>
      <c r="E7" s="36" t="s">
        <v>162</v>
      </c>
      <c r="F7" s="54">
        <v>25</v>
      </c>
      <c r="G7" s="53">
        <v>6100</v>
      </c>
      <c r="H7" s="53">
        <v>6100</v>
      </c>
      <c r="I7" s="53"/>
      <c r="J7" s="59">
        <v>0</v>
      </c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>
        <f t="shared" si="0"/>
        <v>0</v>
      </c>
      <c r="AJ7" s="63" t="s">
        <v>160</v>
      </c>
      <c r="AK7" s="12"/>
      <c r="AL7" s="12" t="s">
        <v>147</v>
      </c>
      <c r="AM7" s="12"/>
      <c r="AN7" s="53"/>
      <c r="AO7" s="53" t="s">
        <v>161</v>
      </c>
      <c r="AP7" s="53"/>
      <c r="AQ7" s="18" t="s">
        <v>153</v>
      </c>
    </row>
    <row r="8" ht="33" customHeight="1" spans="1:43">
      <c r="A8" s="50">
        <v>4</v>
      </c>
      <c r="B8" s="35">
        <v>6</v>
      </c>
      <c r="C8" s="35" t="s">
        <v>6</v>
      </c>
      <c r="D8" s="36" t="s">
        <v>158</v>
      </c>
      <c r="E8" s="51" t="s">
        <v>163</v>
      </c>
      <c r="F8" s="52">
        <v>98</v>
      </c>
      <c r="G8" s="53">
        <v>31400</v>
      </c>
      <c r="H8" s="53">
        <v>31400</v>
      </c>
      <c r="I8" s="53"/>
      <c r="J8" s="59">
        <v>0</v>
      </c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>
        <f t="shared" si="0"/>
        <v>0</v>
      </c>
      <c r="AJ8" s="63" t="s">
        <v>156</v>
      </c>
      <c r="AK8" s="67" t="s">
        <v>164</v>
      </c>
      <c r="AL8" s="12" t="s">
        <v>161</v>
      </c>
      <c r="AM8" s="12"/>
      <c r="AN8" s="53"/>
      <c r="AO8" s="53"/>
      <c r="AP8" s="53"/>
      <c r="AQ8" s="53"/>
    </row>
    <row r="9" ht="33" hidden="1" customHeight="1" spans="2:43">
      <c r="B9" s="35">
        <v>7</v>
      </c>
      <c r="C9" s="35" t="s">
        <v>6</v>
      </c>
      <c r="D9" s="36" t="s">
        <v>158</v>
      </c>
      <c r="E9" s="36" t="s">
        <v>165</v>
      </c>
      <c r="F9" s="54">
        <v>20</v>
      </c>
      <c r="G9" s="53">
        <v>4800</v>
      </c>
      <c r="H9" s="53">
        <v>4800</v>
      </c>
      <c r="I9" s="53"/>
      <c r="J9" s="59">
        <v>0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>
        <f t="shared" si="0"/>
        <v>0</v>
      </c>
      <c r="AJ9" s="63" t="s">
        <v>160</v>
      </c>
      <c r="AK9" s="12"/>
      <c r="AL9" s="12" t="s">
        <v>147</v>
      </c>
      <c r="AM9" s="12"/>
      <c r="AN9" s="53"/>
      <c r="AO9" s="53" t="s">
        <v>161</v>
      </c>
      <c r="AP9" s="53"/>
      <c r="AQ9" s="18" t="s">
        <v>153</v>
      </c>
    </row>
    <row r="10" ht="33" hidden="1" customHeight="1" spans="2:44">
      <c r="B10" s="35">
        <v>8</v>
      </c>
      <c r="C10" s="35" t="s">
        <v>6</v>
      </c>
      <c r="D10" s="36" t="s">
        <v>158</v>
      </c>
      <c r="E10" s="36" t="s">
        <v>166</v>
      </c>
      <c r="F10" s="54">
        <v>16</v>
      </c>
      <c r="G10" s="53">
        <v>5400</v>
      </c>
      <c r="H10" s="53">
        <v>3600</v>
      </c>
      <c r="I10" s="60">
        <v>4</v>
      </c>
      <c r="J10" s="59">
        <v>1800</v>
      </c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>
        <f t="shared" si="0"/>
        <v>0</v>
      </c>
      <c r="AJ10" s="63" t="s">
        <v>160</v>
      </c>
      <c r="AK10" s="12"/>
      <c r="AL10" s="12" t="s">
        <v>147</v>
      </c>
      <c r="AM10" s="12"/>
      <c r="AN10" s="53"/>
      <c r="AO10" s="53" t="s">
        <v>161</v>
      </c>
      <c r="AP10" s="53"/>
      <c r="AQ10" s="18" t="s">
        <v>153</v>
      </c>
      <c r="AR10" s="26" t="s">
        <v>167</v>
      </c>
    </row>
    <row r="11" ht="33" hidden="1" customHeight="1" spans="2:43">
      <c r="B11" s="35">
        <v>9</v>
      </c>
      <c r="C11" s="35" t="s">
        <v>6</v>
      </c>
      <c r="D11" s="36" t="s">
        <v>158</v>
      </c>
      <c r="E11" s="36" t="s">
        <v>168</v>
      </c>
      <c r="F11" s="54">
        <v>22</v>
      </c>
      <c r="G11" s="53">
        <v>6400</v>
      </c>
      <c r="H11" s="53">
        <v>6400</v>
      </c>
      <c r="I11" s="53"/>
      <c r="J11" s="59">
        <v>0</v>
      </c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>
        <f t="shared" si="0"/>
        <v>0</v>
      </c>
      <c r="AJ11" s="63" t="s">
        <v>160</v>
      </c>
      <c r="AK11" s="12"/>
      <c r="AL11" s="12" t="s">
        <v>147</v>
      </c>
      <c r="AM11" s="12"/>
      <c r="AN11" s="53"/>
      <c r="AO11" s="53" t="s">
        <v>161</v>
      </c>
      <c r="AP11" s="53"/>
      <c r="AQ11" s="18" t="s">
        <v>153</v>
      </c>
    </row>
    <row r="12" ht="33" hidden="1" customHeight="1" spans="2:44">
      <c r="B12" s="35">
        <v>10</v>
      </c>
      <c r="C12" s="35" t="s">
        <v>6</v>
      </c>
      <c r="D12" s="36" t="s">
        <v>158</v>
      </c>
      <c r="E12" s="36" t="s">
        <v>169</v>
      </c>
      <c r="F12" s="54">
        <v>24</v>
      </c>
      <c r="G12" s="53">
        <v>9600</v>
      </c>
      <c r="H12" s="53">
        <v>8500</v>
      </c>
      <c r="I12" s="60">
        <v>3</v>
      </c>
      <c r="J12" s="59">
        <v>1100</v>
      </c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>
        <f t="shared" si="0"/>
        <v>0</v>
      </c>
      <c r="AJ12" s="63" t="s">
        <v>160</v>
      </c>
      <c r="AK12" s="12"/>
      <c r="AL12" s="12" t="s">
        <v>147</v>
      </c>
      <c r="AM12" s="12"/>
      <c r="AN12" s="53"/>
      <c r="AO12" s="53" t="s">
        <v>161</v>
      </c>
      <c r="AP12" s="53"/>
      <c r="AQ12" s="18" t="s">
        <v>153</v>
      </c>
      <c r="AR12" s="26" t="s">
        <v>167</v>
      </c>
    </row>
    <row r="13" ht="33" hidden="1" customHeight="1" spans="2:44">
      <c r="B13" s="35">
        <v>11</v>
      </c>
      <c r="C13" s="35" t="s">
        <v>6</v>
      </c>
      <c r="D13" s="36" t="s">
        <v>158</v>
      </c>
      <c r="E13" s="36" t="s">
        <v>170</v>
      </c>
      <c r="F13" s="54">
        <v>28</v>
      </c>
      <c r="G13" s="53">
        <v>10600</v>
      </c>
      <c r="H13" s="53">
        <v>8200</v>
      </c>
      <c r="I13" s="60">
        <v>6</v>
      </c>
      <c r="J13" s="59">
        <v>2400</v>
      </c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>
        <f t="shared" si="0"/>
        <v>0</v>
      </c>
      <c r="AJ13" s="63" t="s">
        <v>160</v>
      </c>
      <c r="AK13" s="12"/>
      <c r="AL13" s="12" t="s">
        <v>147</v>
      </c>
      <c r="AM13" s="12"/>
      <c r="AN13" s="53"/>
      <c r="AO13" s="53" t="s">
        <v>161</v>
      </c>
      <c r="AP13" s="53"/>
      <c r="AQ13" s="18" t="s">
        <v>153</v>
      </c>
      <c r="AR13" s="26" t="s">
        <v>167</v>
      </c>
    </row>
    <row r="14" ht="33" hidden="1" customHeight="1" spans="2:44">
      <c r="B14" s="35">
        <v>12</v>
      </c>
      <c r="C14" s="35" t="s">
        <v>6</v>
      </c>
      <c r="D14" s="36" t="s">
        <v>171</v>
      </c>
      <c r="E14" s="36" t="s">
        <v>172</v>
      </c>
      <c r="F14" s="54">
        <v>27</v>
      </c>
      <c r="G14" s="53">
        <v>9100</v>
      </c>
      <c r="H14" s="53">
        <v>5000</v>
      </c>
      <c r="I14" s="53"/>
      <c r="J14" s="59">
        <v>4100</v>
      </c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>
        <f t="shared" si="0"/>
        <v>0</v>
      </c>
      <c r="AJ14" s="63" t="s">
        <v>173</v>
      </c>
      <c r="AK14" s="12"/>
      <c r="AL14" s="12" t="s">
        <v>147</v>
      </c>
      <c r="AM14" s="12"/>
      <c r="AN14" s="53"/>
      <c r="AO14" s="18" t="s">
        <v>148</v>
      </c>
      <c r="AP14" s="53"/>
      <c r="AQ14" s="53"/>
      <c r="AR14" s="26" t="s">
        <v>148</v>
      </c>
    </row>
    <row r="15" ht="33" hidden="1" customHeight="1" spans="2:44">
      <c r="B15" s="35">
        <v>13</v>
      </c>
      <c r="C15" s="35" t="s">
        <v>6</v>
      </c>
      <c r="D15" s="36" t="s">
        <v>171</v>
      </c>
      <c r="E15" s="36" t="s">
        <v>174</v>
      </c>
      <c r="F15" s="54">
        <v>15</v>
      </c>
      <c r="G15" s="53">
        <v>7100</v>
      </c>
      <c r="H15" s="53">
        <v>4500</v>
      </c>
      <c r="I15" s="53"/>
      <c r="J15" s="59">
        <v>2600</v>
      </c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>
        <f t="shared" si="0"/>
        <v>0</v>
      </c>
      <c r="AJ15" s="63" t="s">
        <v>173</v>
      </c>
      <c r="AK15" s="12"/>
      <c r="AL15" s="12" t="s">
        <v>147</v>
      </c>
      <c r="AM15" s="12"/>
      <c r="AN15" s="53"/>
      <c r="AO15" s="18" t="s">
        <v>148</v>
      </c>
      <c r="AP15" s="53"/>
      <c r="AQ15" s="53"/>
      <c r="AR15" s="26" t="s">
        <v>148</v>
      </c>
    </row>
    <row r="16" ht="33" hidden="1" customHeight="1" spans="2:43">
      <c r="B16" s="35">
        <v>14</v>
      </c>
      <c r="C16" s="35" t="s">
        <v>6</v>
      </c>
      <c r="D16" s="36" t="s">
        <v>175</v>
      </c>
      <c r="E16" s="36" t="s">
        <v>176</v>
      </c>
      <c r="F16" s="54">
        <v>52</v>
      </c>
      <c r="G16" s="53">
        <v>23000</v>
      </c>
      <c r="H16" s="53">
        <v>23000</v>
      </c>
      <c r="I16" s="53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>
        <f t="shared" si="0"/>
        <v>0</v>
      </c>
      <c r="AJ16" s="63" t="s">
        <v>160</v>
      </c>
      <c r="AK16" s="12"/>
      <c r="AL16" s="12" t="s">
        <v>147</v>
      </c>
      <c r="AM16" s="12"/>
      <c r="AN16" s="53"/>
      <c r="AO16" s="53" t="s">
        <v>161</v>
      </c>
      <c r="AP16" s="53"/>
      <c r="AQ16" s="18" t="s">
        <v>153</v>
      </c>
    </row>
    <row r="17" ht="33" customHeight="1" spans="1:45">
      <c r="A17" s="50">
        <v>5</v>
      </c>
      <c r="B17" s="35">
        <v>15</v>
      </c>
      <c r="C17" s="35" t="s">
        <v>11</v>
      </c>
      <c r="D17" s="36" t="s">
        <v>177</v>
      </c>
      <c r="E17" s="51" t="s">
        <v>178</v>
      </c>
      <c r="F17" s="52">
        <v>481</v>
      </c>
      <c r="G17" s="53">
        <v>169600</v>
      </c>
      <c r="H17" s="53">
        <v>159100</v>
      </c>
      <c r="I17" s="60">
        <v>23</v>
      </c>
      <c r="J17" s="59">
        <v>10500</v>
      </c>
      <c r="K17" s="59">
        <v>2100</v>
      </c>
      <c r="L17" s="59">
        <v>7300</v>
      </c>
      <c r="M17" s="59"/>
      <c r="N17" s="59"/>
      <c r="O17" s="59">
        <v>1000</v>
      </c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>
        <v>100</v>
      </c>
      <c r="AC17" s="59"/>
      <c r="AD17" s="59"/>
      <c r="AE17" s="59"/>
      <c r="AF17" s="59"/>
      <c r="AG17" s="59"/>
      <c r="AH17" s="59"/>
      <c r="AI17" s="59">
        <f t="shared" si="0"/>
        <v>10500</v>
      </c>
      <c r="AJ17" s="63" t="s">
        <v>156</v>
      </c>
      <c r="AK17" s="67" t="s">
        <v>152</v>
      </c>
      <c r="AL17" s="67" t="s">
        <v>152</v>
      </c>
      <c r="AM17" s="67"/>
      <c r="AN17" s="53"/>
      <c r="AO17" s="53"/>
      <c r="AP17" s="53"/>
      <c r="AQ17" s="53"/>
      <c r="AR17" s="71" t="s">
        <v>148</v>
      </c>
      <c r="AS17" s="71"/>
    </row>
    <row r="18" ht="33" customHeight="1" spans="1:44">
      <c r="A18" s="50">
        <v>6</v>
      </c>
      <c r="B18" s="35">
        <v>16</v>
      </c>
      <c r="C18" s="35" t="s">
        <v>11</v>
      </c>
      <c r="D18" s="36" t="s">
        <v>177</v>
      </c>
      <c r="E18" s="51" t="s">
        <v>179</v>
      </c>
      <c r="F18" s="52">
        <v>227</v>
      </c>
      <c r="G18" s="53">
        <v>86200</v>
      </c>
      <c r="H18" s="53">
        <v>65000</v>
      </c>
      <c r="I18" s="60">
        <v>52</v>
      </c>
      <c r="J18" s="59">
        <v>21200</v>
      </c>
      <c r="K18" s="59">
        <v>1100</v>
      </c>
      <c r="L18" s="59"/>
      <c r="M18" s="59"/>
      <c r="N18" s="59"/>
      <c r="O18" s="59"/>
      <c r="P18" s="59"/>
      <c r="Q18" s="59">
        <v>11800</v>
      </c>
      <c r="R18" s="61">
        <v>800</v>
      </c>
      <c r="S18" s="59"/>
      <c r="T18" s="59"/>
      <c r="U18" s="59"/>
      <c r="V18" s="59"/>
      <c r="W18" s="59"/>
      <c r="X18" s="59"/>
      <c r="Y18" s="59"/>
      <c r="Z18" s="59"/>
      <c r="AA18" s="61">
        <v>7500</v>
      </c>
      <c r="AB18" s="59"/>
      <c r="AC18" s="59"/>
      <c r="AD18" s="59"/>
      <c r="AE18" s="59"/>
      <c r="AF18" s="59"/>
      <c r="AG18" s="59"/>
      <c r="AH18" s="59"/>
      <c r="AI18" s="59">
        <f t="shared" si="0"/>
        <v>21200</v>
      </c>
      <c r="AJ18" s="63" t="s">
        <v>156</v>
      </c>
      <c r="AK18" s="67" t="s">
        <v>148</v>
      </c>
      <c r="AL18" s="12" t="s">
        <v>152</v>
      </c>
      <c r="AM18" s="12"/>
      <c r="AN18" s="53"/>
      <c r="AO18" s="53"/>
      <c r="AP18" s="53"/>
      <c r="AQ18" s="18" t="s">
        <v>153</v>
      </c>
      <c r="AR18" s="26" t="s">
        <v>148</v>
      </c>
    </row>
    <row r="19" ht="33" customHeight="1" spans="1:45">
      <c r="A19" s="50">
        <v>7</v>
      </c>
      <c r="B19" s="35">
        <v>17</v>
      </c>
      <c r="C19" s="35" t="s">
        <v>11</v>
      </c>
      <c r="D19" s="36" t="s">
        <v>177</v>
      </c>
      <c r="E19" s="51" t="s">
        <v>180</v>
      </c>
      <c r="F19" s="52">
        <v>384</v>
      </c>
      <c r="G19" s="53">
        <v>145400</v>
      </c>
      <c r="H19" s="53">
        <v>80200</v>
      </c>
      <c r="I19" s="60">
        <v>152</v>
      </c>
      <c r="J19" s="59">
        <v>65200</v>
      </c>
      <c r="K19" s="59"/>
      <c r="L19" s="59"/>
      <c r="M19" s="59"/>
      <c r="N19" s="59"/>
      <c r="O19" s="59">
        <v>64200</v>
      </c>
      <c r="P19" s="59"/>
      <c r="Q19" s="59"/>
      <c r="R19" s="59"/>
      <c r="S19" s="59"/>
      <c r="T19" s="59"/>
      <c r="U19" s="59">
        <v>1000</v>
      </c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>
        <f t="shared" si="0"/>
        <v>65200</v>
      </c>
      <c r="AJ19" s="63" t="s">
        <v>156</v>
      </c>
      <c r="AK19" s="67" t="s">
        <v>167</v>
      </c>
      <c r="AL19" s="12" t="s">
        <v>161</v>
      </c>
      <c r="AM19" s="12"/>
      <c r="AN19" s="53"/>
      <c r="AO19" s="53"/>
      <c r="AP19" s="53"/>
      <c r="AQ19" s="53"/>
      <c r="AR19" s="71" t="s">
        <v>167</v>
      </c>
      <c r="AS19" s="71"/>
    </row>
    <row r="20" ht="33" customHeight="1" spans="1:45">
      <c r="A20" s="50">
        <v>8</v>
      </c>
      <c r="B20" s="35">
        <v>18</v>
      </c>
      <c r="C20" s="35" t="s">
        <v>11</v>
      </c>
      <c r="D20" s="36" t="s">
        <v>177</v>
      </c>
      <c r="E20" s="51" t="s">
        <v>181</v>
      </c>
      <c r="F20" s="52">
        <v>322</v>
      </c>
      <c r="G20" s="53">
        <v>115200</v>
      </c>
      <c r="H20" s="53">
        <v>108800</v>
      </c>
      <c r="I20" s="60">
        <v>14</v>
      </c>
      <c r="J20" s="59">
        <v>6400</v>
      </c>
      <c r="K20" s="59">
        <v>2500</v>
      </c>
      <c r="L20" s="59">
        <v>3100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>
        <v>800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>
        <f t="shared" si="0"/>
        <v>6400</v>
      </c>
      <c r="AJ20" s="63" t="s">
        <v>156</v>
      </c>
      <c r="AK20" s="67" t="s">
        <v>161</v>
      </c>
      <c r="AL20" s="12" t="s">
        <v>161</v>
      </c>
      <c r="AM20" s="12"/>
      <c r="AN20" s="53"/>
      <c r="AO20" s="53"/>
      <c r="AP20" s="53"/>
      <c r="AQ20" s="53"/>
      <c r="AR20" s="71" t="s">
        <v>167</v>
      </c>
      <c r="AS20" s="71"/>
    </row>
    <row r="21" ht="33" customHeight="1" spans="1:45">
      <c r="A21" s="50">
        <v>9</v>
      </c>
      <c r="B21" s="35">
        <v>19</v>
      </c>
      <c r="C21" s="35" t="s">
        <v>11</v>
      </c>
      <c r="D21" s="36" t="s">
        <v>177</v>
      </c>
      <c r="E21" s="51" t="s">
        <v>182</v>
      </c>
      <c r="F21" s="52">
        <v>310</v>
      </c>
      <c r="G21" s="53">
        <v>118600</v>
      </c>
      <c r="H21" s="53">
        <v>112400</v>
      </c>
      <c r="I21" s="60">
        <v>14</v>
      </c>
      <c r="J21" s="59">
        <v>6200</v>
      </c>
      <c r="K21" s="59">
        <v>4200</v>
      </c>
      <c r="L21" s="59"/>
      <c r="M21" s="59"/>
      <c r="N21" s="59"/>
      <c r="O21" s="59">
        <v>2000</v>
      </c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>
        <f t="shared" si="0"/>
        <v>6200</v>
      </c>
      <c r="AJ21" s="63" t="s">
        <v>156</v>
      </c>
      <c r="AK21" s="67" t="s">
        <v>161</v>
      </c>
      <c r="AL21" s="12" t="s">
        <v>161</v>
      </c>
      <c r="AM21" s="12"/>
      <c r="AN21" s="53"/>
      <c r="AO21" s="53"/>
      <c r="AP21" s="53"/>
      <c r="AQ21" s="53"/>
      <c r="AR21" s="71" t="s">
        <v>167</v>
      </c>
      <c r="AS21" s="71"/>
    </row>
    <row r="22" ht="33" customHeight="1" spans="1:45">
      <c r="A22" s="50">
        <v>10</v>
      </c>
      <c r="B22" s="35">
        <v>20</v>
      </c>
      <c r="C22" s="35" t="s">
        <v>11</v>
      </c>
      <c r="D22" s="36" t="s">
        <v>177</v>
      </c>
      <c r="E22" s="51" t="s">
        <v>183</v>
      </c>
      <c r="F22" s="52">
        <v>320</v>
      </c>
      <c r="G22" s="53">
        <v>109900</v>
      </c>
      <c r="H22" s="53">
        <v>103200</v>
      </c>
      <c r="I22" s="60">
        <v>15</v>
      </c>
      <c r="J22" s="59">
        <v>6700</v>
      </c>
      <c r="K22" s="59">
        <v>4900</v>
      </c>
      <c r="L22" s="59"/>
      <c r="M22" s="59"/>
      <c r="N22" s="59"/>
      <c r="O22" s="59">
        <v>1300</v>
      </c>
      <c r="P22" s="59"/>
      <c r="Q22" s="59"/>
      <c r="R22" s="59"/>
      <c r="S22" s="59"/>
      <c r="T22" s="59"/>
      <c r="U22" s="59">
        <v>500</v>
      </c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>
        <f t="shared" si="0"/>
        <v>6700</v>
      </c>
      <c r="AJ22" s="63" t="s">
        <v>156</v>
      </c>
      <c r="AK22" s="67" t="s">
        <v>164</v>
      </c>
      <c r="AL22" s="12" t="s">
        <v>147</v>
      </c>
      <c r="AM22" s="12"/>
      <c r="AN22" s="53"/>
      <c r="AO22" s="53"/>
      <c r="AP22" s="53"/>
      <c r="AQ22" s="53"/>
      <c r="AR22" s="71" t="s">
        <v>167</v>
      </c>
      <c r="AS22" s="71"/>
    </row>
    <row r="23" ht="33" customHeight="1" spans="1:45">
      <c r="A23" s="50">
        <v>11</v>
      </c>
      <c r="B23" s="35">
        <v>21</v>
      </c>
      <c r="C23" s="35" t="s">
        <v>11</v>
      </c>
      <c r="D23" s="36" t="s">
        <v>177</v>
      </c>
      <c r="E23" s="51" t="s">
        <v>184</v>
      </c>
      <c r="F23" s="52">
        <v>468</v>
      </c>
      <c r="G23" s="53">
        <v>160200</v>
      </c>
      <c r="H23" s="53">
        <v>148100</v>
      </c>
      <c r="I23" s="60">
        <v>29</v>
      </c>
      <c r="J23" s="59">
        <v>12100</v>
      </c>
      <c r="K23" s="59">
        <v>9400</v>
      </c>
      <c r="L23" s="59">
        <v>300</v>
      </c>
      <c r="M23" s="59"/>
      <c r="N23" s="59"/>
      <c r="O23" s="59"/>
      <c r="P23" s="59"/>
      <c r="Q23" s="59"/>
      <c r="R23" s="59"/>
      <c r="S23" s="59"/>
      <c r="T23" s="59"/>
      <c r="U23" s="59">
        <v>1500</v>
      </c>
      <c r="V23" s="59"/>
      <c r="W23" s="59"/>
      <c r="X23" s="59"/>
      <c r="Y23" s="59"/>
      <c r="Z23" s="59"/>
      <c r="AA23" s="59"/>
      <c r="AB23" s="59">
        <v>900</v>
      </c>
      <c r="AC23" s="59"/>
      <c r="AD23" s="59"/>
      <c r="AE23" s="59"/>
      <c r="AF23" s="59"/>
      <c r="AG23" s="59"/>
      <c r="AH23" s="59"/>
      <c r="AI23" s="59">
        <f t="shared" si="0"/>
        <v>12100</v>
      </c>
      <c r="AJ23" s="63" t="s">
        <v>156</v>
      </c>
      <c r="AK23" s="67" t="s">
        <v>161</v>
      </c>
      <c r="AL23" s="12" t="s">
        <v>161</v>
      </c>
      <c r="AM23" s="12"/>
      <c r="AN23" s="53"/>
      <c r="AO23" s="53"/>
      <c r="AP23" s="53"/>
      <c r="AQ23" s="53"/>
      <c r="AR23" s="71" t="s">
        <v>167</v>
      </c>
      <c r="AS23" s="71"/>
    </row>
    <row r="24" ht="33" customHeight="1" spans="1:45">
      <c r="A24" s="50">
        <v>12</v>
      </c>
      <c r="B24" s="35">
        <v>22</v>
      </c>
      <c r="C24" s="35" t="s">
        <v>11</v>
      </c>
      <c r="D24" s="36" t="s">
        <v>177</v>
      </c>
      <c r="E24" s="51" t="s">
        <v>185</v>
      </c>
      <c r="F24" s="52">
        <v>146</v>
      </c>
      <c r="G24" s="53">
        <v>54400</v>
      </c>
      <c r="H24" s="53">
        <v>53000</v>
      </c>
      <c r="I24" s="60">
        <v>4</v>
      </c>
      <c r="J24" s="59">
        <v>1400</v>
      </c>
      <c r="K24" s="59"/>
      <c r="L24" s="59"/>
      <c r="M24" s="59"/>
      <c r="N24" s="59"/>
      <c r="O24" s="59">
        <v>400</v>
      </c>
      <c r="P24" s="59"/>
      <c r="Q24" s="59"/>
      <c r="R24" s="59"/>
      <c r="S24" s="59"/>
      <c r="T24" s="59"/>
      <c r="U24" s="59">
        <v>500</v>
      </c>
      <c r="V24" s="59"/>
      <c r="W24" s="59"/>
      <c r="X24" s="59"/>
      <c r="Y24" s="59"/>
      <c r="Z24" s="59"/>
      <c r="AA24" s="59"/>
      <c r="AB24" s="59">
        <v>500</v>
      </c>
      <c r="AC24" s="59"/>
      <c r="AD24" s="59"/>
      <c r="AE24" s="59"/>
      <c r="AF24" s="59"/>
      <c r="AG24" s="59"/>
      <c r="AH24" s="59"/>
      <c r="AI24" s="59">
        <f t="shared" si="0"/>
        <v>1400</v>
      </c>
      <c r="AJ24" s="63" t="s">
        <v>156</v>
      </c>
      <c r="AK24" s="67" t="s">
        <v>161</v>
      </c>
      <c r="AL24" s="12" t="s">
        <v>161</v>
      </c>
      <c r="AM24" s="12"/>
      <c r="AN24" s="53"/>
      <c r="AO24" s="53"/>
      <c r="AP24" s="53"/>
      <c r="AQ24" s="53"/>
      <c r="AR24" s="71" t="s">
        <v>167</v>
      </c>
      <c r="AS24" s="71"/>
    </row>
    <row r="25" ht="33" customHeight="1" spans="1:45">
      <c r="A25" s="50">
        <v>13</v>
      </c>
      <c r="B25" s="35">
        <v>23</v>
      </c>
      <c r="C25" s="35" t="s">
        <v>11</v>
      </c>
      <c r="D25" s="36" t="s">
        <v>177</v>
      </c>
      <c r="E25" s="51" t="s">
        <v>186</v>
      </c>
      <c r="F25" s="52">
        <v>152</v>
      </c>
      <c r="G25" s="53">
        <v>52600</v>
      </c>
      <c r="H25" s="53">
        <v>50200</v>
      </c>
      <c r="I25" s="60">
        <v>6</v>
      </c>
      <c r="J25" s="59">
        <v>2400</v>
      </c>
      <c r="K25" s="59">
        <v>2100</v>
      </c>
      <c r="L25" s="59"/>
      <c r="M25" s="59"/>
      <c r="N25" s="59"/>
      <c r="O25" s="59"/>
      <c r="P25" s="59"/>
      <c r="Q25" s="59"/>
      <c r="R25" s="59">
        <v>300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>
        <f t="shared" si="0"/>
        <v>2400</v>
      </c>
      <c r="AJ25" s="63" t="s">
        <v>156</v>
      </c>
      <c r="AK25" s="67" t="s">
        <v>164</v>
      </c>
      <c r="AL25" s="12" t="s">
        <v>161</v>
      </c>
      <c r="AM25" s="12"/>
      <c r="AN25" s="53"/>
      <c r="AO25" s="53"/>
      <c r="AP25" s="53"/>
      <c r="AQ25" s="53"/>
      <c r="AR25" s="71" t="s">
        <v>167</v>
      </c>
      <c r="AS25" s="71"/>
    </row>
    <row r="26" ht="33" customHeight="1" spans="1:45">
      <c r="A26" s="50">
        <v>14</v>
      </c>
      <c r="B26" s="35">
        <v>24</v>
      </c>
      <c r="C26" s="35" t="s">
        <v>11</v>
      </c>
      <c r="D26" s="36" t="s">
        <v>177</v>
      </c>
      <c r="E26" s="51" t="s">
        <v>187</v>
      </c>
      <c r="F26" s="52">
        <v>225</v>
      </c>
      <c r="G26" s="53">
        <v>67700</v>
      </c>
      <c r="H26" s="53">
        <v>65200</v>
      </c>
      <c r="I26" s="60">
        <v>7</v>
      </c>
      <c r="J26" s="59">
        <v>2500</v>
      </c>
      <c r="K26" s="59">
        <v>900</v>
      </c>
      <c r="L26" s="59">
        <v>500</v>
      </c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3"/>
      <c r="X26" s="59">
        <v>1100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>
        <f t="shared" si="0"/>
        <v>2500</v>
      </c>
      <c r="AJ26" s="63" t="s">
        <v>156</v>
      </c>
      <c r="AK26" s="67" t="s">
        <v>164</v>
      </c>
      <c r="AL26" s="12" t="s">
        <v>161</v>
      </c>
      <c r="AM26" s="12"/>
      <c r="AN26" s="53"/>
      <c r="AO26" s="53"/>
      <c r="AP26" s="53"/>
      <c r="AQ26" s="53"/>
      <c r="AR26" s="71" t="s">
        <v>167</v>
      </c>
      <c r="AS26" s="71"/>
    </row>
    <row r="27" ht="33" customHeight="1" spans="1:45">
      <c r="A27" s="50">
        <v>15</v>
      </c>
      <c r="B27" s="35">
        <v>25</v>
      </c>
      <c r="C27" s="35" t="s">
        <v>11</v>
      </c>
      <c r="D27" s="36" t="s">
        <v>177</v>
      </c>
      <c r="E27" s="51" t="s">
        <v>188</v>
      </c>
      <c r="F27" s="52">
        <v>17</v>
      </c>
      <c r="G27" s="53">
        <v>5800</v>
      </c>
      <c r="H27" s="53">
        <v>4500</v>
      </c>
      <c r="I27" s="60">
        <v>3</v>
      </c>
      <c r="J27" s="59">
        <v>1300</v>
      </c>
      <c r="K27" s="59">
        <v>300</v>
      </c>
      <c r="L27" s="59"/>
      <c r="M27" s="59"/>
      <c r="N27" s="59"/>
      <c r="O27" s="59"/>
      <c r="P27" s="59"/>
      <c r="Q27" s="59"/>
      <c r="R27" s="59">
        <v>500</v>
      </c>
      <c r="S27" s="59"/>
      <c r="T27" s="59"/>
      <c r="U27" s="59"/>
      <c r="V27" s="59"/>
      <c r="W27" s="59"/>
      <c r="X27" s="59">
        <v>500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>
        <f t="shared" si="0"/>
        <v>1300</v>
      </c>
      <c r="AJ27" s="63" t="s">
        <v>156</v>
      </c>
      <c r="AK27" s="67" t="s">
        <v>148</v>
      </c>
      <c r="AL27" s="12" t="s">
        <v>161</v>
      </c>
      <c r="AM27" s="12"/>
      <c r="AN27" s="53"/>
      <c r="AO27" s="53"/>
      <c r="AP27" s="53"/>
      <c r="AQ27" s="18" t="s">
        <v>153</v>
      </c>
      <c r="AR27" s="71" t="s">
        <v>148</v>
      </c>
      <c r="AS27" s="71"/>
    </row>
    <row r="28" ht="33" customHeight="1" spans="1:45">
      <c r="A28" s="50">
        <v>16</v>
      </c>
      <c r="B28" s="35">
        <v>26</v>
      </c>
      <c r="C28" s="35" t="s">
        <v>11</v>
      </c>
      <c r="D28" s="36" t="s">
        <v>177</v>
      </c>
      <c r="E28" s="51" t="s">
        <v>189</v>
      </c>
      <c r="F28" s="52">
        <v>67</v>
      </c>
      <c r="G28" s="53">
        <v>24300</v>
      </c>
      <c r="H28" s="53">
        <v>22700</v>
      </c>
      <c r="I28" s="60">
        <v>4</v>
      </c>
      <c r="J28" s="59">
        <v>1600</v>
      </c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>
        <v>800</v>
      </c>
      <c r="V28" s="59"/>
      <c r="W28" s="59"/>
      <c r="X28" s="59"/>
      <c r="Y28" s="59"/>
      <c r="Z28" s="59">
        <v>300</v>
      </c>
      <c r="AA28" s="59"/>
      <c r="AB28" s="59">
        <v>500</v>
      </c>
      <c r="AC28" s="59"/>
      <c r="AD28" s="59"/>
      <c r="AE28" s="59"/>
      <c r="AF28" s="59"/>
      <c r="AG28" s="59"/>
      <c r="AH28" s="59"/>
      <c r="AI28" s="59">
        <f t="shared" si="0"/>
        <v>1600</v>
      </c>
      <c r="AJ28" s="63" t="s">
        <v>156</v>
      </c>
      <c r="AK28" s="67" t="s">
        <v>164</v>
      </c>
      <c r="AL28" s="12" t="s">
        <v>161</v>
      </c>
      <c r="AM28" s="12"/>
      <c r="AN28" s="53"/>
      <c r="AO28" s="53"/>
      <c r="AP28" s="53"/>
      <c r="AQ28" s="53"/>
      <c r="AR28" s="71" t="s">
        <v>167</v>
      </c>
      <c r="AS28" s="71"/>
    </row>
    <row r="29" ht="33" customHeight="1" spans="1:45">
      <c r="A29" s="50">
        <v>17</v>
      </c>
      <c r="B29" s="35">
        <v>27</v>
      </c>
      <c r="C29" s="35" t="s">
        <v>11</v>
      </c>
      <c r="D29" s="36" t="s">
        <v>177</v>
      </c>
      <c r="E29" s="51" t="s">
        <v>190</v>
      </c>
      <c r="F29" s="52">
        <v>304</v>
      </c>
      <c r="G29" s="53">
        <v>110500</v>
      </c>
      <c r="H29" s="53">
        <v>106100</v>
      </c>
      <c r="I29" s="60">
        <v>10</v>
      </c>
      <c r="J29" s="59">
        <v>4400</v>
      </c>
      <c r="K29" s="59">
        <v>2900</v>
      </c>
      <c r="L29" s="59"/>
      <c r="M29" s="59"/>
      <c r="N29" s="59"/>
      <c r="O29" s="59">
        <v>1000</v>
      </c>
      <c r="P29" s="59"/>
      <c r="Q29" s="59"/>
      <c r="R29" s="59"/>
      <c r="S29" s="59"/>
      <c r="T29" s="59"/>
      <c r="U29" s="59">
        <v>500</v>
      </c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>
        <f t="shared" si="0"/>
        <v>4400</v>
      </c>
      <c r="AJ29" s="63" t="s">
        <v>156</v>
      </c>
      <c r="AK29" s="67" t="s">
        <v>164</v>
      </c>
      <c r="AL29" s="12" t="s">
        <v>161</v>
      </c>
      <c r="AM29" s="12"/>
      <c r="AN29" s="53"/>
      <c r="AO29" s="53"/>
      <c r="AP29" s="53"/>
      <c r="AQ29" s="53"/>
      <c r="AR29" s="71" t="s">
        <v>167</v>
      </c>
      <c r="AS29" s="71"/>
    </row>
    <row r="30" ht="33" hidden="1" customHeight="1" spans="2:43">
      <c r="B30" s="35">
        <v>28</v>
      </c>
      <c r="C30" s="35" t="s">
        <v>11</v>
      </c>
      <c r="D30" s="36" t="s">
        <v>191</v>
      </c>
      <c r="E30" s="36" t="s">
        <v>192</v>
      </c>
      <c r="F30" s="54">
        <v>13</v>
      </c>
      <c r="G30" s="53">
        <v>2900</v>
      </c>
      <c r="H30" s="53">
        <v>2900</v>
      </c>
      <c r="I30" s="53"/>
      <c r="J30" s="59">
        <v>0</v>
      </c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>
        <f t="shared" si="0"/>
        <v>0</v>
      </c>
      <c r="AJ30" s="63" t="s">
        <v>160</v>
      </c>
      <c r="AK30" s="12"/>
      <c r="AL30" s="12" t="s">
        <v>161</v>
      </c>
      <c r="AM30" s="12"/>
      <c r="AN30" s="53"/>
      <c r="AO30" s="53" t="s">
        <v>161</v>
      </c>
      <c r="AP30" s="53"/>
      <c r="AQ30" s="18" t="s">
        <v>153</v>
      </c>
    </row>
    <row r="31" ht="33" hidden="1" customHeight="1" spans="2:44">
      <c r="B31" s="35">
        <v>29</v>
      </c>
      <c r="C31" s="35" t="s">
        <v>11</v>
      </c>
      <c r="D31" s="36" t="s">
        <v>191</v>
      </c>
      <c r="E31" s="36" t="s">
        <v>193</v>
      </c>
      <c r="F31" s="54">
        <v>19</v>
      </c>
      <c r="G31" s="53">
        <v>5000</v>
      </c>
      <c r="H31" s="53">
        <f>4500-300</f>
        <v>4200</v>
      </c>
      <c r="I31" s="60">
        <v>2</v>
      </c>
      <c r="J31" s="59">
        <f>500+300</f>
        <v>800</v>
      </c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>
        <f t="shared" si="0"/>
        <v>0</v>
      </c>
      <c r="AJ31" s="63" t="s">
        <v>160</v>
      </c>
      <c r="AK31" s="12"/>
      <c r="AL31" s="12" t="s">
        <v>161</v>
      </c>
      <c r="AM31" s="12"/>
      <c r="AN31" s="53"/>
      <c r="AO31" s="53" t="s">
        <v>161</v>
      </c>
      <c r="AP31" s="53">
        <v>300</v>
      </c>
      <c r="AQ31" s="18" t="s">
        <v>153</v>
      </c>
      <c r="AR31" s="26" t="s">
        <v>167</v>
      </c>
    </row>
    <row r="32" ht="33" hidden="1" customHeight="1" spans="2:44">
      <c r="B32" s="35">
        <v>30</v>
      </c>
      <c r="C32" s="35" t="s">
        <v>11</v>
      </c>
      <c r="D32" s="36" t="s">
        <v>191</v>
      </c>
      <c r="E32" s="36" t="s">
        <v>194</v>
      </c>
      <c r="F32" s="54">
        <v>37</v>
      </c>
      <c r="G32" s="53">
        <v>12100</v>
      </c>
      <c r="H32" s="53">
        <v>11600</v>
      </c>
      <c r="I32" s="60">
        <v>1</v>
      </c>
      <c r="J32" s="59">
        <v>500</v>
      </c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>
        <f t="shared" si="0"/>
        <v>0</v>
      </c>
      <c r="AJ32" s="63" t="s">
        <v>160</v>
      </c>
      <c r="AK32" s="12"/>
      <c r="AL32" s="12" t="s">
        <v>161</v>
      </c>
      <c r="AM32" s="12"/>
      <c r="AN32" s="53"/>
      <c r="AO32" s="53" t="s">
        <v>161</v>
      </c>
      <c r="AP32" s="53"/>
      <c r="AQ32" s="18" t="s">
        <v>153</v>
      </c>
      <c r="AR32" s="26" t="s">
        <v>167</v>
      </c>
    </row>
    <row r="33" ht="33" hidden="1" customHeight="1" spans="2:44">
      <c r="B33" s="35">
        <v>31</v>
      </c>
      <c r="C33" s="35" t="s">
        <v>11</v>
      </c>
      <c r="D33" s="36" t="s">
        <v>191</v>
      </c>
      <c r="E33" s="36" t="s">
        <v>195</v>
      </c>
      <c r="F33" s="54">
        <v>49</v>
      </c>
      <c r="G33" s="53">
        <v>18000</v>
      </c>
      <c r="H33" s="53">
        <v>16500</v>
      </c>
      <c r="I33" s="60">
        <v>3</v>
      </c>
      <c r="J33" s="59">
        <v>1500</v>
      </c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>
        <f t="shared" si="0"/>
        <v>0</v>
      </c>
      <c r="AJ33" s="63" t="s">
        <v>160</v>
      </c>
      <c r="AK33" s="12"/>
      <c r="AL33" s="12" t="s">
        <v>161</v>
      </c>
      <c r="AM33" s="12"/>
      <c r="AN33" s="53"/>
      <c r="AO33" s="53" t="s">
        <v>161</v>
      </c>
      <c r="AP33" s="53"/>
      <c r="AQ33" s="18" t="s">
        <v>153</v>
      </c>
      <c r="AR33" s="26" t="s">
        <v>167</v>
      </c>
    </row>
    <row r="34" ht="33" hidden="1" customHeight="1" spans="2:43">
      <c r="B34" s="35">
        <v>32</v>
      </c>
      <c r="C34" s="35" t="s">
        <v>11</v>
      </c>
      <c r="D34" s="36" t="s">
        <v>196</v>
      </c>
      <c r="E34" s="36" t="s">
        <v>197</v>
      </c>
      <c r="F34" s="54"/>
      <c r="G34" s="53"/>
      <c r="H34" s="53"/>
      <c r="I34" s="53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>
        <f t="shared" si="0"/>
        <v>0</v>
      </c>
      <c r="AJ34" s="63"/>
      <c r="AK34" s="12"/>
      <c r="AL34" s="12" t="s">
        <v>161</v>
      </c>
      <c r="AM34" s="12"/>
      <c r="AN34" s="53"/>
      <c r="AO34" s="53"/>
      <c r="AP34" s="53"/>
      <c r="AQ34" s="53"/>
    </row>
    <row r="35" ht="33" customHeight="1" spans="1:45">
      <c r="A35" s="50">
        <v>18</v>
      </c>
      <c r="B35" s="35">
        <v>33</v>
      </c>
      <c r="C35" s="35" t="s">
        <v>11</v>
      </c>
      <c r="D35" s="36" t="s">
        <v>196</v>
      </c>
      <c r="E35" s="51" t="s">
        <v>198</v>
      </c>
      <c r="F35" s="52">
        <v>86</v>
      </c>
      <c r="G35" s="53">
        <v>36700</v>
      </c>
      <c r="H35" s="53">
        <v>24200</v>
      </c>
      <c r="I35" s="60">
        <v>25</v>
      </c>
      <c r="J35" s="59">
        <v>12500</v>
      </c>
      <c r="K35" s="59">
        <v>11000</v>
      </c>
      <c r="L35" s="59">
        <v>1500</v>
      </c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>
        <f t="shared" si="0"/>
        <v>12500</v>
      </c>
      <c r="AJ35" s="63" t="s">
        <v>156</v>
      </c>
      <c r="AK35" s="12" t="s">
        <v>152</v>
      </c>
      <c r="AL35" s="67" t="s">
        <v>152</v>
      </c>
      <c r="AM35" s="67"/>
      <c r="AN35" s="53"/>
      <c r="AO35" s="53"/>
      <c r="AP35" s="53"/>
      <c r="AQ35" s="53"/>
      <c r="AR35" s="71" t="s">
        <v>148</v>
      </c>
      <c r="AS35" s="71"/>
    </row>
    <row r="36" ht="33" customHeight="1" spans="1:45">
      <c r="A36" s="50">
        <v>19</v>
      </c>
      <c r="B36" s="35">
        <v>34</v>
      </c>
      <c r="C36" s="35" t="s">
        <v>11</v>
      </c>
      <c r="D36" s="36" t="s">
        <v>199</v>
      </c>
      <c r="E36" s="51" t="s">
        <v>200</v>
      </c>
      <c r="F36" s="52">
        <v>162</v>
      </c>
      <c r="G36" s="53">
        <v>60000</v>
      </c>
      <c r="H36" s="53">
        <v>58200</v>
      </c>
      <c r="I36" s="60">
        <v>4</v>
      </c>
      <c r="J36" s="59">
        <v>1800</v>
      </c>
      <c r="K36" s="59"/>
      <c r="L36" s="59"/>
      <c r="M36" s="59"/>
      <c r="N36" s="59"/>
      <c r="O36" s="61">
        <v>300</v>
      </c>
      <c r="P36" s="61"/>
      <c r="Q36" s="61">
        <v>1500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>
        <f t="shared" si="0"/>
        <v>1800</v>
      </c>
      <c r="AJ36" s="63" t="s">
        <v>151</v>
      </c>
      <c r="AK36" s="12"/>
      <c r="AL36" s="12" t="s">
        <v>161</v>
      </c>
      <c r="AM36" s="12" t="s">
        <v>161</v>
      </c>
      <c r="AN36" s="53"/>
      <c r="AO36" s="53"/>
      <c r="AP36" s="53"/>
      <c r="AQ36" s="18" t="s">
        <v>153</v>
      </c>
      <c r="AR36" s="71" t="s">
        <v>167</v>
      </c>
      <c r="AS36" s="71"/>
    </row>
    <row r="37" ht="33" customHeight="1" spans="1:43">
      <c r="A37" s="50">
        <v>20</v>
      </c>
      <c r="B37" s="35">
        <v>35</v>
      </c>
      <c r="C37" s="35" t="s">
        <v>11</v>
      </c>
      <c r="D37" s="36" t="s">
        <v>201</v>
      </c>
      <c r="E37" s="51" t="s">
        <v>202</v>
      </c>
      <c r="F37" s="52">
        <v>141</v>
      </c>
      <c r="G37" s="53">
        <v>54500</v>
      </c>
      <c r="H37" s="53">
        <v>54500</v>
      </c>
      <c r="I37" s="53"/>
      <c r="J37" s="59">
        <v>0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>
        <f t="shared" si="0"/>
        <v>0</v>
      </c>
      <c r="AJ37" s="63" t="s">
        <v>151</v>
      </c>
      <c r="AK37" s="12"/>
      <c r="AL37" s="12" t="s">
        <v>161</v>
      </c>
      <c r="AM37" s="12" t="s">
        <v>167</v>
      </c>
      <c r="AN37" s="53"/>
      <c r="AO37" s="18"/>
      <c r="AP37" s="53"/>
      <c r="AQ37" s="18" t="s">
        <v>153</v>
      </c>
    </row>
    <row r="38" ht="33" customHeight="1" spans="1:45">
      <c r="A38" s="50">
        <v>21</v>
      </c>
      <c r="B38" s="35">
        <v>36</v>
      </c>
      <c r="C38" s="35" t="s">
        <v>11</v>
      </c>
      <c r="D38" s="36" t="s">
        <v>203</v>
      </c>
      <c r="E38" s="51" t="s">
        <v>204</v>
      </c>
      <c r="F38" s="52">
        <v>124</v>
      </c>
      <c r="G38" s="53">
        <v>53800</v>
      </c>
      <c r="H38" s="53">
        <v>45800</v>
      </c>
      <c r="I38" s="60">
        <v>16</v>
      </c>
      <c r="J38" s="59">
        <v>8000</v>
      </c>
      <c r="K38" s="59">
        <v>8000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>
        <f t="shared" si="0"/>
        <v>8000</v>
      </c>
      <c r="AJ38" s="63" t="s">
        <v>156</v>
      </c>
      <c r="AK38" s="67" t="s">
        <v>164</v>
      </c>
      <c r="AL38" s="12" t="s">
        <v>161</v>
      </c>
      <c r="AM38" s="12"/>
      <c r="AN38" s="53"/>
      <c r="AO38" s="53"/>
      <c r="AP38" s="53"/>
      <c r="AQ38" s="53"/>
      <c r="AR38" s="71" t="s">
        <v>167</v>
      </c>
      <c r="AS38" s="71"/>
    </row>
    <row r="39" ht="33" customHeight="1" spans="1:45">
      <c r="A39" s="50">
        <v>22</v>
      </c>
      <c r="B39" s="35">
        <v>37</v>
      </c>
      <c r="C39" s="35" t="s">
        <v>11</v>
      </c>
      <c r="D39" s="36" t="s">
        <v>205</v>
      </c>
      <c r="E39" s="51" t="s">
        <v>206</v>
      </c>
      <c r="F39" s="52">
        <v>12</v>
      </c>
      <c r="G39" s="53">
        <v>4600</v>
      </c>
      <c r="H39" s="53">
        <v>4100</v>
      </c>
      <c r="I39" s="60">
        <v>1</v>
      </c>
      <c r="J39" s="59">
        <v>500</v>
      </c>
      <c r="K39" s="59">
        <v>500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>
        <f t="shared" si="0"/>
        <v>500</v>
      </c>
      <c r="AJ39" s="63" t="s">
        <v>146</v>
      </c>
      <c r="AK39" s="12"/>
      <c r="AL39" s="12" t="s">
        <v>161</v>
      </c>
      <c r="AM39" s="12" t="s">
        <v>207</v>
      </c>
      <c r="AN39" s="53"/>
      <c r="AO39" s="53"/>
      <c r="AP39" s="53"/>
      <c r="AQ39" s="53"/>
      <c r="AR39" s="71" t="s">
        <v>207</v>
      </c>
      <c r="AS39" s="71"/>
    </row>
    <row r="40" ht="33" customHeight="1" spans="1:45">
      <c r="A40" s="50">
        <v>23</v>
      </c>
      <c r="B40" s="35">
        <v>38</v>
      </c>
      <c r="C40" s="35" t="s">
        <v>18</v>
      </c>
      <c r="D40" s="36" t="s">
        <v>208</v>
      </c>
      <c r="E40" s="51" t="s">
        <v>209</v>
      </c>
      <c r="F40" s="52">
        <v>1320</v>
      </c>
      <c r="G40" s="53">
        <v>437600</v>
      </c>
      <c r="H40" s="53">
        <v>436100</v>
      </c>
      <c r="I40" s="60">
        <v>3</v>
      </c>
      <c r="J40" s="59">
        <v>1500</v>
      </c>
      <c r="K40" s="59"/>
      <c r="L40" s="59">
        <v>500</v>
      </c>
      <c r="M40" s="59"/>
      <c r="N40" s="59">
        <v>1000</v>
      </c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>
        <f t="shared" si="0"/>
        <v>1500</v>
      </c>
      <c r="AJ40" s="63" t="s">
        <v>156</v>
      </c>
      <c r="AK40" s="67" t="s">
        <v>148</v>
      </c>
      <c r="AL40" s="12" t="s">
        <v>147</v>
      </c>
      <c r="AM40" s="12"/>
      <c r="AN40" s="53"/>
      <c r="AO40" s="53"/>
      <c r="AP40" s="53"/>
      <c r="AQ40" s="18" t="s">
        <v>153</v>
      </c>
      <c r="AR40" s="71" t="s">
        <v>148</v>
      </c>
      <c r="AS40" s="71"/>
    </row>
    <row r="41" ht="33" customHeight="1" spans="1:43">
      <c r="A41" s="50">
        <v>24</v>
      </c>
      <c r="B41" s="35">
        <v>39</v>
      </c>
      <c r="C41" s="35" t="s">
        <v>18</v>
      </c>
      <c r="D41" s="36" t="s">
        <v>208</v>
      </c>
      <c r="E41" s="51" t="s">
        <v>210</v>
      </c>
      <c r="F41" s="52">
        <v>1054</v>
      </c>
      <c r="G41" s="53">
        <v>360000</v>
      </c>
      <c r="H41" s="53">
        <v>360000</v>
      </c>
      <c r="I41" s="53"/>
      <c r="J41" s="59">
        <v>0</v>
      </c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>
        <f t="shared" si="0"/>
        <v>0</v>
      </c>
      <c r="AJ41" s="63" t="s">
        <v>156</v>
      </c>
      <c r="AK41" s="67" t="s">
        <v>152</v>
      </c>
      <c r="AL41" s="67" t="s">
        <v>152</v>
      </c>
      <c r="AM41" s="67"/>
      <c r="AN41" s="53"/>
      <c r="AO41" s="53"/>
      <c r="AP41" s="53"/>
      <c r="AQ41" s="53"/>
    </row>
    <row r="42" ht="33" customHeight="1" spans="1:45">
      <c r="A42" s="50">
        <v>25</v>
      </c>
      <c r="B42" s="35">
        <v>40</v>
      </c>
      <c r="C42" s="35" t="s">
        <v>18</v>
      </c>
      <c r="D42" s="36" t="s">
        <v>208</v>
      </c>
      <c r="E42" s="51" t="s">
        <v>211</v>
      </c>
      <c r="F42" s="52">
        <v>345</v>
      </c>
      <c r="G42" s="53">
        <v>110500</v>
      </c>
      <c r="H42" s="53">
        <v>109500</v>
      </c>
      <c r="I42" s="60">
        <v>2</v>
      </c>
      <c r="J42" s="59">
        <v>1000</v>
      </c>
      <c r="K42" s="59">
        <v>500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>
        <v>500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>
        <f t="shared" si="0"/>
        <v>1000</v>
      </c>
      <c r="AJ42" s="63" t="s">
        <v>156</v>
      </c>
      <c r="AK42" s="67" t="s">
        <v>207</v>
      </c>
      <c r="AL42" s="12" t="s">
        <v>147</v>
      </c>
      <c r="AM42" s="12"/>
      <c r="AN42" s="53"/>
      <c r="AO42" s="53"/>
      <c r="AP42" s="53"/>
      <c r="AQ42" s="53"/>
      <c r="AR42" s="71" t="s">
        <v>207</v>
      </c>
      <c r="AS42" s="71"/>
    </row>
    <row r="43" ht="33" customHeight="1" spans="1:43">
      <c r="A43" s="50">
        <v>26</v>
      </c>
      <c r="B43" s="35">
        <v>41</v>
      </c>
      <c r="C43" s="35" t="s">
        <v>18</v>
      </c>
      <c r="D43" s="36" t="s">
        <v>208</v>
      </c>
      <c r="E43" s="51" t="s">
        <v>212</v>
      </c>
      <c r="F43" s="52">
        <v>129</v>
      </c>
      <c r="G43" s="53">
        <v>44500</v>
      </c>
      <c r="H43" s="53">
        <v>44500</v>
      </c>
      <c r="I43" s="53"/>
      <c r="J43" s="59">
        <v>0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>
        <f t="shared" si="0"/>
        <v>0</v>
      </c>
      <c r="AJ43" s="63" t="s">
        <v>156</v>
      </c>
      <c r="AK43" s="67" t="s">
        <v>207</v>
      </c>
      <c r="AL43" s="12" t="s">
        <v>147</v>
      </c>
      <c r="AM43" s="12"/>
      <c r="AN43" s="53"/>
      <c r="AO43" s="53"/>
      <c r="AP43" s="53"/>
      <c r="AQ43" s="53"/>
    </row>
    <row r="44" ht="33" customHeight="1" spans="1:45">
      <c r="A44" s="50">
        <v>27</v>
      </c>
      <c r="B44" s="35">
        <v>42</v>
      </c>
      <c r="C44" s="35" t="s">
        <v>18</v>
      </c>
      <c r="D44" s="36" t="s">
        <v>208</v>
      </c>
      <c r="E44" s="51" t="s">
        <v>213</v>
      </c>
      <c r="F44" s="52">
        <v>400</v>
      </c>
      <c r="G44" s="53">
        <v>130800</v>
      </c>
      <c r="H44" s="53">
        <v>127400</v>
      </c>
      <c r="I44" s="60">
        <v>9</v>
      </c>
      <c r="J44" s="59">
        <v>3400</v>
      </c>
      <c r="K44" s="59">
        <v>1800</v>
      </c>
      <c r="L44" s="59"/>
      <c r="M44" s="59"/>
      <c r="N44" s="59">
        <v>1100</v>
      </c>
      <c r="O44" s="59"/>
      <c r="P44" s="59"/>
      <c r="Q44" s="61">
        <v>500</v>
      </c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>
        <f t="shared" si="0"/>
        <v>3400</v>
      </c>
      <c r="AJ44" s="63" t="s">
        <v>156</v>
      </c>
      <c r="AK44" s="67" t="s">
        <v>207</v>
      </c>
      <c r="AL44" s="12" t="s">
        <v>147</v>
      </c>
      <c r="AM44" s="12"/>
      <c r="AN44" s="53"/>
      <c r="AO44" s="53"/>
      <c r="AP44" s="53"/>
      <c r="AQ44" s="53"/>
      <c r="AR44" s="71" t="s">
        <v>207</v>
      </c>
      <c r="AS44" s="71"/>
    </row>
    <row r="45" ht="33" customHeight="1" spans="1:43">
      <c r="A45" s="50">
        <v>28</v>
      </c>
      <c r="B45" s="35">
        <v>43</v>
      </c>
      <c r="C45" s="35" t="s">
        <v>18</v>
      </c>
      <c r="D45" s="36" t="s">
        <v>208</v>
      </c>
      <c r="E45" s="51" t="s">
        <v>214</v>
      </c>
      <c r="F45" s="52">
        <v>1</v>
      </c>
      <c r="G45" s="53">
        <v>500</v>
      </c>
      <c r="H45" s="53">
        <v>500</v>
      </c>
      <c r="I45" s="53"/>
      <c r="J45" s="59">
        <v>0</v>
      </c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>
        <f t="shared" si="0"/>
        <v>0</v>
      </c>
      <c r="AJ45" s="63" t="s">
        <v>156</v>
      </c>
      <c r="AK45" s="67" t="s">
        <v>152</v>
      </c>
      <c r="AL45" s="67" t="s">
        <v>152</v>
      </c>
      <c r="AM45" s="67"/>
      <c r="AN45" s="53"/>
      <c r="AO45" s="53"/>
      <c r="AP45" s="53"/>
      <c r="AQ45" s="53"/>
    </row>
    <row r="46" s="26" customFormat="1" ht="50" customHeight="1" spans="1:45">
      <c r="A46" s="50">
        <v>29</v>
      </c>
      <c r="B46" s="35">
        <v>44</v>
      </c>
      <c r="C46" s="35" t="s">
        <v>18</v>
      </c>
      <c r="D46" s="36" t="s">
        <v>208</v>
      </c>
      <c r="E46" s="51" t="s">
        <v>215</v>
      </c>
      <c r="F46" s="52">
        <v>462</v>
      </c>
      <c r="G46" s="53">
        <v>149600</v>
      </c>
      <c r="H46" s="53">
        <v>143500</v>
      </c>
      <c r="I46" s="60">
        <v>15</v>
      </c>
      <c r="J46" s="59">
        <v>6100</v>
      </c>
      <c r="K46" s="59">
        <v>3300</v>
      </c>
      <c r="L46" s="59"/>
      <c r="M46" s="59"/>
      <c r="N46" s="59"/>
      <c r="O46" s="59"/>
      <c r="P46" s="59"/>
      <c r="Q46" s="59"/>
      <c r="R46" s="59"/>
      <c r="S46" s="61">
        <v>1000</v>
      </c>
      <c r="T46" s="59">
        <v>300</v>
      </c>
      <c r="U46" s="59"/>
      <c r="V46" s="59"/>
      <c r="W46" s="59"/>
      <c r="X46" s="59"/>
      <c r="Y46" s="59">
        <v>500</v>
      </c>
      <c r="Z46" s="59"/>
      <c r="AA46" s="59"/>
      <c r="AB46" s="59">
        <v>1000</v>
      </c>
      <c r="AC46" s="59"/>
      <c r="AD46" s="59"/>
      <c r="AE46" s="59"/>
      <c r="AF46" s="59"/>
      <c r="AG46" s="59"/>
      <c r="AH46" s="59"/>
      <c r="AI46" s="59">
        <f t="shared" si="0"/>
        <v>6100</v>
      </c>
      <c r="AJ46" s="64" t="s">
        <v>156</v>
      </c>
      <c r="AK46" s="67" t="s">
        <v>152</v>
      </c>
      <c r="AL46" s="67" t="s">
        <v>152</v>
      </c>
      <c r="AM46" s="67"/>
      <c r="AN46" s="53"/>
      <c r="AO46" s="53"/>
      <c r="AP46" s="53"/>
      <c r="AQ46" s="53"/>
      <c r="AR46" s="71" t="s">
        <v>152</v>
      </c>
      <c r="AS46" s="71"/>
    </row>
    <row r="47" ht="33" customHeight="1" spans="1:43">
      <c r="A47" s="50">
        <v>30</v>
      </c>
      <c r="B47" s="35">
        <v>45</v>
      </c>
      <c r="C47" s="35" t="s">
        <v>18</v>
      </c>
      <c r="D47" s="36" t="s">
        <v>208</v>
      </c>
      <c r="E47" s="51" t="s">
        <v>216</v>
      </c>
      <c r="F47" s="52">
        <v>6</v>
      </c>
      <c r="G47" s="53">
        <v>2600</v>
      </c>
      <c r="H47" s="53">
        <v>2600</v>
      </c>
      <c r="I47" s="53"/>
      <c r="J47" s="59">
        <v>0</v>
      </c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>
        <f t="shared" si="0"/>
        <v>0</v>
      </c>
      <c r="AJ47" s="63" t="s">
        <v>156</v>
      </c>
      <c r="AK47" s="67" t="s">
        <v>152</v>
      </c>
      <c r="AL47" s="67" t="s">
        <v>152</v>
      </c>
      <c r="AM47" s="67"/>
      <c r="AN47" s="53"/>
      <c r="AO47" s="53"/>
      <c r="AP47" s="53"/>
      <c r="AQ47" s="53"/>
    </row>
    <row r="48" ht="33" customHeight="1" spans="1:43">
      <c r="A48" s="50">
        <v>31</v>
      </c>
      <c r="B48" s="35">
        <v>46</v>
      </c>
      <c r="C48" s="35" t="s">
        <v>18</v>
      </c>
      <c r="D48" s="36" t="s">
        <v>208</v>
      </c>
      <c r="E48" s="51" t="s">
        <v>217</v>
      </c>
      <c r="F48" s="52">
        <v>64</v>
      </c>
      <c r="G48" s="53">
        <v>26600</v>
      </c>
      <c r="H48" s="53">
        <v>26600</v>
      </c>
      <c r="I48" s="53"/>
      <c r="J48" s="59">
        <v>0</v>
      </c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>
        <f t="shared" si="0"/>
        <v>0</v>
      </c>
      <c r="AJ48" s="63" t="s">
        <v>156</v>
      </c>
      <c r="AK48" s="67" t="s">
        <v>152</v>
      </c>
      <c r="AL48" s="67" t="s">
        <v>152</v>
      </c>
      <c r="AM48" s="67"/>
      <c r="AN48" s="53"/>
      <c r="AO48" s="53"/>
      <c r="AP48" s="53"/>
      <c r="AQ48" s="53"/>
    </row>
    <row r="49" ht="33" customHeight="1" spans="1:43">
      <c r="A49" s="50">
        <v>32</v>
      </c>
      <c r="B49" s="35">
        <v>47</v>
      </c>
      <c r="C49" s="35" t="s">
        <v>18</v>
      </c>
      <c r="D49" s="36" t="s">
        <v>218</v>
      </c>
      <c r="E49" s="51" t="s">
        <v>219</v>
      </c>
      <c r="F49" s="52">
        <v>97</v>
      </c>
      <c r="G49" s="53">
        <v>29800</v>
      </c>
      <c r="H49" s="53">
        <v>29800</v>
      </c>
      <c r="I49" s="53"/>
      <c r="J49" s="59">
        <v>0</v>
      </c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>
        <f t="shared" si="0"/>
        <v>0</v>
      </c>
      <c r="AJ49" s="63" t="s">
        <v>156</v>
      </c>
      <c r="AK49" s="67" t="s">
        <v>152</v>
      </c>
      <c r="AL49" s="67" t="s">
        <v>152</v>
      </c>
      <c r="AM49" s="67"/>
      <c r="AN49" s="53"/>
      <c r="AO49" s="53"/>
      <c r="AP49" s="53"/>
      <c r="AQ49" s="53"/>
    </row>
    <row r="50" s="26" customFormat="1" ht="50" customHeight="1" spans="1:45">
      <c r="A50" s="50">
        <v>33</v>
      </c>
      <c r="B50" s="35">
        <v>48</v>
      </c>
      <c r="C50" s="35" t="s">
        <v>18</v>
      </c>
      <c r="D50" s="36" t="s">
        <v>220</v>
      </c>
      <c r="E50" s="51" t="s">
        <v>221</v>
      </c>
      <c r="F50" s="52">
        <v>168</v>
      </c>
      <c r="G50" s="53">
        <v>55800</v>
      </c>
      <c r="H50" s="53">
        <v>53000</v>
      </c>
      <c r="I50" s="60">
        <v>6</v>
      </c>
      <c r="J50" s="59">
        <v>2800</v>
      </c>
      <c r="K50" s="59">
        <v>2800</v>
      </c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>
        <f t="shared" si="0"/>
        <v>2800</v>
      </c>
      <c r="AJ50" s="64" t="s">
        <v>156</v>
      </c>
      <c r="AK50" s="67" t="s">
        <v>152</v>
      </c>
      <c r="AL50" s="67" t="s">
        <v>152</v>
      </c>
      <c r="AM50" s="67"/>
      <c r="AN50" s="53"/>
      <c r="AO50" s="53"/>
      <c r="AP50" s="53"/>
      <c r="AQ50" s="53"/>
      <c r="AR50" s="71" t="s">
        <v>152</v>
      </c>
      <c r="AS50" s="71"/>
    </row>
    <row r="51" s="26" customFormat="1" ht="50" customHeight="1" spans="1:45">
      <c r="A51" s="50">
        <v>34</v>
      </c>
      <c r="B51" s="35">
        <v>49</v>
      </c>
      <c r="C51" s="35" t="s">
        <v>18</v>
      </c>
      <c r="D51" s="36" t="s">
        <v>222</v>
      </c>
      <c r="E51" s="51" t="s">
        <v>223</v>
      </c>
      <c r="F51" s="52">
        <v>14</v>
      </c>
      <c r="G51" s="53">
        <v>6000</v>
      </c>
      <c r="H51" s="53">
        <v>3500</v>
      </c>
      <c r="I51" s="60">
        <v>5</v>
      </c>
      <c r="J51" s="59">
        <v>2500</v>
      </c>
      <c r="K51" s="59">
        <v>1000</v>
      </c>
      <c r="L51" s="59">
        <v>1500</v>
      </c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>
        <f t="shared" si="0"/>
        <v>2500</v>
      </c>
      <c r="AJ51" s="64" t="s">
        <v>156</v>
      </c>
      <c r="AK51" s="67" t="s">
        <v>152</v>
      </c>
      <c r="AL51" s="67" t="s">
        <v>152</v>
      </c>
      <c r="AM51" s="67"/>
      <c r="AN51" s="53"/>
      <c r="AO51" s="53"/>
      <c r="AP51" s="53"/>
      <c r="AQ51" s="53"/>
      <c r="AR51" s="71" t="s">
        <v>152</v>
      </c>
      <c r="AS51" s="71"/>
    </row>
    <row r="52" ht="33" customHeight="1" spans="1:45">
      <c r="A52" s="50">
        <v>35</v>
      </c>
      <c r="B52" s="35">
        <v>50</v>
      </c>
      <c r="C52" s="35" t="s">
        <v>18</v>
      </c>
      <c r="D52" s="36" t="s">
        <v>224</v>
      </c>
      <c r="E52" s="51" t="s">
        <v>225</v>
      </c>
      <c r="F52" s="52">
        <v>65</v>
      </c>
      <c r="G52" s="53">
        <v>17300</v>
      </c>
      <c r="H52" s="53">
        <v>16000</v>
      </c>
      <c r="I52" s="60">
        <v>3</v>
      </c>
      <c r="J52" s="59">
        <v>1300</v>
      </c>
      <c r="K52" s="59">
        <v>1300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>
        <f t="shared" si="0"/>
        <v>1300</v>
      </c>
      <c r="AJ52" s="63" t="s">
        <v>156</v>
      </c>
      <c r="AK52" s="67" t="s">
        <v>148</v>
      </c>
      <c r="AL52" s="12" t="s">
        <v>147</v>
      </c>
      <c r="AM52" s="12"/>
      <c r="AN52" s="53"/>
      <c r="AO52" s="53"/>
      <c r="AP52" s="53"/>
      <c r="AQ52" s="18" t="s">
        <v>153</v>
      </c>
      <c r="AR52" s="71" t="s">
        <v>148</v>
      </c>
      <c r="AS52" s="71"/>
    </row>
    <row r="53" ht="33" customHeight="1" spans="1:43">
      <c r="A53" s="50">
        <v>36</v>
      </c>
      <c r="B53" s="35">
        <v>51</v>
      </c>
      <c r="C53" s="35" t="s">
        <v>18</v>
      </c>
      <c r="D53" s="36" t="s">
        <v>224</v>
      </c>
      <c r="E53" s="51" t="s">
        <v>226</v>
      </c>
      <c r="F53" s="52">
        <v>20</v>
      </c>
      <c r="G53" s="53">
        <v>5000</v>
      </c>
      <c r="H53" s="53">
        <v>5000</v>
      </c>
      <c r="I53" s="53"/>
      <c r="J53" s="59">
        <v>0</v>
      </c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>
        <f t="shared" si="0"/>
        <v>0</v>
      </c>
      <c r="AJ53" s="63" t="s">
        <v>156</v>
      </c>
      <c r="AK53" s="67" t="s">
        <v>207</v>
      </c>
      <c r="AL53" s="12" t="s">
        <v>147</v>
      </c>
      <c r="AM53" s="12"/>
      <c r="AN53" s="53"/>
      <c r="AO53" s="53"/>
      <c r="AP53" s="53"/>
      <c r="AQ53" s="53"/>
    </row>
    <row r="54" s="26" customFormat="1" ht="50" customHeight="1" spans="1:45">
      <c r="A54" s="50">
        <v>37</v>
      </c>
      <c r="B54" s="35">
        <v>52</v>
      </c>
      <c r="C54" s="35" t="s">
        <v>18</v>
      </c>
      <c r="D54" s="36" t="s">
        <v>224</v>
      </c>
      <c r="E54" s="51" t="s">
        <v>227</v>
      </c>
      <c r="F54" s="52">
        <v>205</v>
      </c>
      <c r="G54" s="53">
        <v>69500</v>
      </c>
      <c r="H54" s="53">
        <v>68700</v>
      </c>
      <c r="I54" s="60">
        <v>2</v>
      </c>
      <c r="J54" s="59">
        <v>800</v>
      </c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>
        <v>800</v>
      </c>
      <c r="AC54" s="59"/>
      <c r="AD54" s="59"/>
      <c r="AE54" s="59"/>
      <c r="AF54" s="59"/>
      <c r="AG54" s="59"/>
      <c r="AH54" s="59"/>
      <c r="AI54" s="59">
        <f t="shared" si="0"/>
        <v>800</v>
      </c>
      <c r="AJ54" s="64" t="s">
        <v>156</v>
      </c>
      <c r="AK54" s="67" t="s">
        <v>152</v>
      </c>
      <c r="AL54" s="67" t="s">
        <v>152</v>
      </c>
      <c r="AM54" s="67"/>
      <c r="AN54" s="53"/>
      <c r="AO54" s="53"/>
      <c r="AP54" s="53"/>
      <c r="AQ54" s="53"/>
      <c r="AR54" s="71" t="s">
        <v>152</v>
      </c>
      <c r="AS54" s="71"/>
    </row>
    <row r="55" s="26" customFormat="1" ht="50" customHeight="1" spans="1:45">
      <c r="A55" s="50">
        <v>38</v>
      </c>
      <c r="B55" s="35">
        <v>53</v>
      </c>
      <c r="C55" s="35" t="s">
        <v>18</v>
      </c>
      <c r="D55" s="36" t="s">
        <v>224</v>
      </c>
      <c r="E55" s="51" t="s">
        <v>228</v>
      </c>
      <c r="F55" s="52">
        <v>83</v>
      </c>
      <c r="G55" s="53">
        <v>28100</v>
      </c>
      <c r="H55" s="53">
        <v>27100</v>
      </c>
      <c r="I55" s="60">
        <v>2</v>
      </c>
      <c r="J55" s="59">
        <v>1000</v>
      </c>
      <c r="K55" s="59">
        <v>1000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>
        <f t="shared" si="0"/>
        <v>1000</v>
      </c>
      <c r="AJ55" s="64" t="s">
        <v>156</v>
      </c>
      <c r="AK55" s="67" t="s">
        <v>152</v>
      </c>
      <c r="AL55" s="67" t="s">
        <v>152</v>
      </c>
      <c r="AM55" s="67"/>
      <c r="AN55" s="53"/>
      <c r="AO55" s="53"/>
      <c r="AP55" s="53"/>
      <c r="AQ55" s="53"/>
      <c r="AR55" s="71" t="s">
        <v>152</v>
      </c>
      <c r="AS55" s="71"/>
    </row>
    <row r="56" ht="33" customHeight="1" spans="1:45">
      <c r="A56" s="50">
        <v>39</v>
      </c>
      <c r="B56" s="35">
        <v>54</v>
      </c>
      <c r="C56" s="35" t="s">
        <v>18</v>
      </c>
      <c r="D56" s="36" t="s">
        <v>224</v>
      </c>
      <c r="E56" s="51" t="s">
        <v>229</v>
      </c>
      <c r="F56" s="52">
        <v>145</v>
      </c>
      <c r="G56" s="53">
        <v>36300</v>
      </c>
      <c r="H56" s="53">
        <v>36000</v>
      </c>
      <c r="I56" s="60">
        <v>1</v>
      </c>
      <c r="J56" s="59">
        <v>300</v>
      </c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>
        <v>300</v>
      </c>
      <c r="AC56" s="59"/>
      <c r="AD56" s="59"/>
      <c r="AE56" s="59"/>
      <c r="AF56" s="59"/>
      <c r="AG56" s="59"/>
      <c r="AH56" s="59"/>
      <c r="AI56" s="59">
        <f t="shared" si="0"/>
        <v>300</v>
      </c>
      <c r="AJ56" s="63" t="s">
        <v>156</v>
      </c>
      <c r="AK56" s="67" t="s">
        <v>207</v>
      </c>
      <c r="AL56" s="12" t="s">
        <v>147</v>
      </c>
      <c r="AM56" s="12"/>
      <c r="AN56" s="53"/>
      <c r="AO56" s="53"/>
      <c r="AP56" s="53"/>
      <c r="AQ56" s="53"/>
      <c r="AR56" s="71" t="s">
        <v>207</v>
      </c>
      <c r="AS56" s="71"/>
    </row>
    <row r="57" ht="33" customHeight="1" spans="1:45">
      <c r="A57" s="50">
        <v>40</v>
      </c>
      <c r="B57" s="35">
        <v>55</v>
      </c>
      <c r="C57" s="35" t="s">
        <v>18</v>
      </c>
      <c r="D57" s="36" t="s">
        <v>224</v>
      </c>
      <c r="E57" s="51" t="s">
        <v>230</v>
      </c>
      <c r="F57" s="52">
        <v>130</v>
      </c>
      <c r="G57" s="53">
        <v>41800</v>
      </c>
      <c r="H57" s="53">
        <v>39800</v>
      </c>
      <c r="I57" s="60">
        <v>4</v>
      </c>
      <c r="J57" s="59">
        <v>2000</v>
      </c>
      <c r="K57" s="59">
        <v>2000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>
        <f t="shared" si="0"/>
        <v>2000</v>
      </c>
      <c r="AJ57" s="63" t="s">
        <v>156</v>
      </c>
      <c r="AK57" s="67" t="s">
        <v>207</v>
      </c>
      <c r="AL57" s="12" t="s">
        <v>147</v>
      </c>
      <c r="AM57" s="12"/>
      <c r="AN57" s="53"/>
      <c r="AO57" s="53"/>
      <c r="AP57" s="53"/>
      <c r="AQ57" s="53"/>
      <c r="AR57" s="71" t="s">
        <v>207</v>
      </c>
      <c r="AS57" s="71"/>
    </row>
    <row r="58" ht="33" customHeight="1" spans="1:45">
      <c r="A58" s="50">
        <v>41</v>
      </c>
      <c r="B58" s="35">
        <v>56</v>
      </c>
      <c r="C58" s="35" t="s">
        <v>18</v>
      </c>
      <c r="D58" s="36" t="s">
        <v>224</v>
      </c>
      <c r="E58" s="51" t="s">
        <v>231</v>
      </c>
      <c r="F58" s="52">
        <v>48</v>
      </c>
      <c r="G58" s="53">
        <v>16200</v>
      </c>
      <c r="H58" s="53">
        <v>15700</v>
      </c>
      <c r="I58" s="60">
        <v>1</v>
      </c>
      <c r="J58" s="59">
        <v>500</v>
      </c>
      <c r="K58" s="59">
        <v>500</v>
      </c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>
        <f t="shared" si="0"/>
        <v>500</v>
      </c>
      <c r="AJ58" s="63" t="s">
        <v>156</v>
      </c>
      <c r="AK58" s="67" t="s">
        <v>148</v>
      </c>
      <c r="AL58" s="12" t="s">
        <v>152</v>
      </c>
      <c r="AM58" s="12"/>
      <c r="AN58" s="53"/>
      <c r="AO58" s="53"/>
      <c r="AP58" s="53"/>
      <c r="AQ58" s="18" t="s">
        <v>153</v>
      </c>
      <c r="AR58" s="71" t="s">
        <v>148</v>
      </c>
      <c r="AS58" s="71"/>
    </row>
    <row r="59" ht="33" customHeight="1" spans="1:43">
      <c r="A59" s="50">
        <v>42</v>
      </c>
      <c r="B59" s="35">
        <v>57</v>
      </c>
      <c r="C59" s="35" t="s">
        <v>18</v>
      </c>
      <c r="D59" s="36" t="s">
        <v>224</v>
      </c>
      <c r="E59" s="51" t="s">
        <v>232</v>
      </c>
      <c r="F59" s="52">
        <v>127</v>
      </c>
      <c r="G59" s="53">
        <v>36900</v>
      </c>
      <c r="H59" s="53">
        <v>36900</v>
      </c>
      <c r="I59" s="53"/>
      <c r="J59" s="59">
        <v>0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>
        <f t="shared" si="0"/>
        <v>0</v>
      </c>
      <c r="AJ59" s="63" t="s">
        <v>156</v>
      </c>
      <c r="AK59" s="67" t="s">
        <v>148</v>
      </c>
      <c r="AL59" s="12" t="s">
        <v>147</v>
      </c>
      <c r="AM59" s="12"/>
      <c r="AN59" s="53"/>
      <c r="AO59" s="53"/>
      <c r="AP59" s="53"/>
      <c r="AQ59" s="18" t="s">
        <v>153</v>
      </c>
    </row>
    <row r="60" ht="33" hidden="1" customHeight="1" spans="2:43">
      <c r="B60" s="35">
        <v>58</v>
      </c>
      <c r="C60" s="35" t="s">
        <v>18</v>
      </c>
      <c r="D60" s="36" t="s">
        <v>224</v>
      </c>
      <c r="E60" s="55" t="s">
        <v>233</v>
      </c>
      <c r="F60" s="54"/>
      <c r="G60" s="53"/>
      <c r="H60" s="53"/>
      <c r="I60" s="53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>
        <f t="shared" si="0"/>
        <v>0</v>
      </c>
      <c r="AJ60" s="63"/>
      <c r="AK60" s="67" t="s">
        <v>152</v>
      </c>
      <c r="AL60" s="12" t="s">
        <v>234</v>
      </c>
      <c r="AM60" s="12"/>
      <c r="AN60" s="53"/>
      <c r="AO60" s="53"/>
      <c r="AP60" s="53"/>
      <c r="AQ60" s="53"/>
    </row>
    <row r="61" ht="33" customHeight="1" spans="1:43">
      <c r="A61" s="50">
        <v>43</v>
      </c>
      <c r="B61" s="35">
        <v>59</v>
      </c>
      <c r="C61" s="35" t="s">
        <v>18</v>
      </c>
      <c r="D61" s="36" t="s">
        <v>224</v>
      </c>
      <c r="E61" s="51" t="s">
        <v>235</v>
      </c>
      <c r="F61" s="52">
        <v>125</v>
      </c>
      <c r="G61" s="53">
        <v>33400</v>
      </c>
      <c r="H61" s="53">
        <v>33400</v>
      </c>
      <c r="I61" s="53"/>
      <c r="J61" s="59">
        <v>0</v>
      </c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>
        <f t="shared" si="0"/>
        <v>0</v>
      </c>
      <c r="AJ61" s="63" t="s">
        <v>156</v>
      </c>
      <c r="AK61" s="67" t="s">
        <v>152</v>
      </c>
      <c r="AL61" s="67" t="s">
        <v>152</v>
      </c>
      <c r="AM61" s="67"/>
      <c r="AN61" s="53"/>
      <c r="AO61" s="53"/>
      <c r="AP61" s="53"/>
      <c r="AQ61" s="53"/>
    </row>
    <row r="62" ht="33" customHeight="1" spans="1:43">
      <c r="A62" s="50">
        <v>44</v>
      </c>
      <c r="B62" s="35">
        <v>60</v>
      </c>
      <c r="C62" s="35" t="s">
        <v>18</v>
      </c>
      <c r="D62" s="36" t="s">
        <v>224</v>
      </c>
      <c r="E62" s="51" t="s">
        <v>236</v>
      </c>
      <c r="F62" s="52">
        <v>214</v>
      </c>
      <c r="G62" s="53">
        <v>65600</v>
      </c>
      <c r="H62" s="53">
        <v>65600</v>
      </c>
      <c r="I62" s="53"/>
      <c r="J62" s="59">
        <v>0</v>
      </c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>
        <f t="shared" si="0"/>
        <v>0</v>
      </c>
      <c r="AJ62" s="63" t="s">
        <v>156</v>
      </c>
      <c r="AK62" s="67" t="s">
        <v>152</v>
      </c>
      <c r="AL62" s="67" t="s">
        <v>152</v>
      </c>
      <c r="AM62" s="67"/>
      <c r="AN62" s="53"/>
      <c r="AO62" s="53"/>
      <c r="AP62" s="53"/>
      <c r="AQ62" s="53"/>
    </row>
    <row r="63" ht="33" customHeight="1" spans="1:45">
      <c r="A63" s="50">
        <v>45</v>
      </c>
      <c r="B63" s="35">
        <v>61</v>
      </c>
      <c r="C63" s="35" t="s">
        <v>18</v>
      </c>
      <c r="D63" s="36" t="s">
        <v>224</v>
      </c>
      <c r="E63" s="51" t="s">
        <v>237</v>
      </c>
      <c r="F63" s="52">
        <v>13</v>
      </c>
      <c r="G63" s="53">
        <v>3500</v>
      </c>
      <c r="H63" s="53">
        <v>3000</v>
      </c>
      <c r="I63" s="60">
        <v>1</v>
      </c>
      <c r="J63" s="59">
        <v>500</v>
      </c>
      <c r="K63" s="59">
        <v>500</v>
      </c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>
        <f t="shared" si="0"/>
        <v>500</v>
      </c>
      <c r="AJ63" s="63" t="s">
        <v>156</v>
      </c>
      <c r="AK63" s="67" t="s">
        <v>207</v>
      </c>
      <c r="AL63" s="12" t="s">
        <v>147</v>
      </c>
      <c r="AM63" s="12"/>
      <c r="AN63" s="53"/>
      <c r="AO63" s="53"/>
      <c r="AP63" s="53"/>
      <c r="AQ63" s="53"/>
      <c r="AR63" s="71" t="s">
        <v>207</v>
      </c>
      <c r="AS63" s="71"/>
    </row>
    <row r="64" s="26" customFormat="1" ht="50" customHeight="1" spans="1:45">
      <c r="A64" s="50">
        <v>46</v>
      </c>
      <c r="B64" s="35">
        <v>62</v>
      </c>
      <c r="C64" s="35" t="s">
        <v>18</v>
      </c>
      <c r="D64" s="36" t="s">
        <v>224</v>
      </c>
      <c r="E64" s="51" t="s">
        <v>238</v>
      </c>
      <c r="F64" s="52">
        <v>26</v>
      </c>
      <c r="G64" s="53">
        <v>8000</v>
      </c>
      <c r="H64" s="53">
        <v>6700</v>
      </c>
      <c r="I64" s="60">
        <v>3</v>
      </c>
      <c r="J64" s="59">
        <v>1300</v>
      </c>
      <c r="K64" s="59">
        <v>1300</v>
      </c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>
        <f t="shared" si="0"/>
        <v>1300</v>
      </c>
      <c r="AJ64" s="64" t="s">
        <v>156</v>
      </c>
      <c r="AK64" s="67" t="s">
        <v>152</v>
      </c>
      <c r="AL64" s="67" t="s">
        <v>152</v>
      </c>
      <c r="AM64" s="67"/>
      <c r="AN64" s="53"/>
      <c r="AO64" s="53"/>
      <c r="AP64" s="53"/>
      <c r="AQ64" s="53"/>
      <c r="AR64" s="71" t="s">
        <v>152</v>
      </c>
      <c r="AS64" s="71"/>
    </row>
    <row r="65" s="26" customFormat="1" ht="50" customHeight="1" spans="1:45">
      <c r="A65" s="50">
        <v>47</v>
      </c>
      <c r="B65" s="35">
        <v>63</v>
      </c>
      <c r="C65" s="35" t="s">
        <v>18</v>
      </c>
      <c r="D65" s="36" t="s">
        <v>224</v>
      </c>
      <c r="E65" s="51" t="s">
        <v>239</v>
      </c>
      <c r="F65" s="52">
        <v>320</v>
      </c>
      <c r="G65" s="53">
        <v>101800</v>
      </c>
      <c r="H65" s="53">
        <v>100200</v>
      </c>
      <c r="I65" s="60">
        <v>4</v>
      </c>
      <c r="J65" s="59">
        <v>1600</v>
      </c>
      <c r="K65" s="59">
        <v>1100</v>
      </c>
      <c r="L65" s="59"/>
      <c r="M65" s="59"/>
      <c r="N65" s="59"/>
      <c r="O65" s="59"/>
      <c r="P65" s="59"/>
      <c r="Q65" s="61">
        <v>500</v>
      </c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>
        <f t="shared" si="0"/>
        <v>1600</v>
      </c>
      <c r="AJ65" s="64" t="s">
        <v>156</v>
      </c>
      <c r="AK65" s="67" t="s">
        <v>152</v>
      </c>
      <c r="AL65" s="67" t="s">
        <v>152</v>
      </c>
      <c r="AM65" s="67"/>
      <c r="AN65" s="53"/>
      <c r="AO65" s="53"/>
      <c r="AP65" s="53"/>
      <c r="AQ65" s="53"/>
      <c r="AR65" s="71" t="s">
        <v>152</v>
      </c>
      <c r="AS65" s="71"/>
    </row>
    <row r="66" ht="33" customHeight="1" spans="1:43">
      <c r="A66" s="50">
        <v>48</v>
      </c>
      <c r="B66" s="35">
        <v>64</v>
      </c>
      <c r="C66" s="35" t="s">
        <v>18</v>
      </c>
      <c r="D66" s="36" t="s">
        <v>224</v>
      </c>
      <c r="E66" s="51" t="s">
        <v>240</v>
      </c>
      <c r="F66" s="52">
        <v>67</v>
      </c>
      <c r="G66" s="53">
        <v>14900</v>
      </c>
      <c r="H66" s="53">
        <v>14900</v>
      </c>
      <c r="I66" s="53"/>
      <c r="J66" s="59">
        <v>0</v>
      </c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>
        <f t="shared" si="0"/>
        <v>0</v>
      </c>
      <c r="AJ66" s="63" t="s">
        <v>156</v>
      </c>
      <c r="AK66" s="67" t="s">
        <v>207</v>
      </c>
      <c r="AL66" s="12" t="s">
        <v>147</v>
      </c>
      <c r="AM66" s="12"/>
      <c r="AN66" s="53"/>
      <c r="AO66" s="53"/>
      <c r="AP66" s="53"/>
      <c r="AQ66" s="53"/>
    </row>
    <row r="67" ht="33" customHeight="1" spans="1:43">
      <c r="A67" s="50">
        <v>49</v>
      </c>
      <c r="B67" s="35">
        <v>65</v>
      </c>
      <c r="C67" s="35" t="s">
        <v>18</v>
      </c>
      <c r="D67" s="36" t="s">
        <v>224</v>
      </c>
      <c r="E67" s="51" t="s">
        <v>241</v>
      </c>
      <c r="F67" s="52">
        <v>571</v>
      </c>
      <c r="G67" s="53">
        <v>175300</v>
      </c>
      <c r="H67" s="53">
        <v>175300</v>
      </c>
      <c r="I67" s="53"/>
      <c r="J67" s="59">
        <v>0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>
        <f t="shared" ref="AI67:AI130" si="1">SUM(K67:AH67)</f>
        <v>0</v>
      </c>
      <c r="AJ67" s="63" t="s">
        <v>156</v>
      </c>
      <c r="AK67" s="67" t="s">
        <v>207</v>
      </c>
      <c r="AL67" s="12" t="s">
        <v>147</v>
      </c>
      <c r="AM67" s="12"/>
      <c r="AN67" s="53"/>
      <c r="AO67" s="53"/>
      <c r="AP67" s="53"/>
      <c r="AQ67" s="53"/>
    </row>
    <row r="68" ht="33" customHeight="1" spans="1:43">
      <c r="A68" s="50">
        <v>50</v>
      </c>
      <c r="B68" s="35">
        <v>66</v>
      </c>
      <c r="C68" s="35" t="s">
        <v>18</v>
      </c>
      <c r="D68" s="36" t="s">
        <v>224</v>
      </c>
      <c r="E68" s="51" t="s">
        <v>242</v>
      </c>
      <c r="F68" s="52">
        <v>17</v>
      </c>
      <c r="G68" s="53">
        <v>3900</v>
      </c>
      <c r="H68" s="53">
        <v>3900</v>
      </c>
      <c r="I68" s="53"/>
      <c r="J68" s="59">
        <v>0</v>
      </c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>
        <f t="shared" si="1"/>
        <v>0</v>
      </c>
      <c r="AJ68" s="63" t="s">
        <v>156</v>
      </c>
      <c r="AK68" s="67" t="s">
        <v>207</v>
      </c>
      <c r="AL68" s="12" t="s">
        <v>147</v>
      </c>
      <c r="AM68" s="12"/>
      <c r="AN68" s="53"/>
      <c r="AO68" s="53"/>
      <c r="AP68" s="53"/>
      <c r="AQ68" s="53"/>
    </row>
    <row r="69" ht="33" customHeight="1" spans="1:45">
      <c r="A69" s="50">
        <v>51</v>
      </c>
      <c r="B69" s="35">
        <v>67</v>
      </c>
      <c r="C69" s="35" t="s">
        <v>18</v>
      </c>
      <c r="D69" s="36" t="s">
        <v>243</v>
      </c>
      <c r="E69" s="51" t="s">
        <v>244</v>
      </c>
      <c r="F69" s="52">
        <v>106</v>
      </c>
      <c r="G69" s="53">
        <v>44800</v>
      </c>
      <c r="H69" s="53">
        <v>41200</v>
      </c>
      <c r="I69" s="60">
        <v>8</v>
      </c>
      <c r="J69" s="59">
        <v>3600</v>
      </c>
      <c r="K69" s="59"/>
      <c r="L69" s="59">
        <v>1300</v>
      </c>
      <c r="M69" s="59"/>
      <c r="N69" s="59"/>
      <c r="O69" s="59">
        <v>2300</v>
      </c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>
        <f t="shared" si="1"/>
        <v>3600</v>
      </c>
      <c r="AJ69" s="63" t="s">
        <v>151</v>
      </c>
      <c r="AK69" s="12"/>
      <c r="AL69" s="12" t="s">
        <v>152</v>
      </c>
      <c r="AM69" s="12" t="s">
        <v>245</v>
      </c>
      <c r="AN69" s="53"/>
      <c r="AO69" s="53"/>
      <c r="AP69" s="53"/>
      <c r="AQ69" s="18" t="s">
        <v>153</v>
      </c>
      <c r="AR69" s="71" t="s">
        <v>148</v>
      </c>
      <c r="AS69" s="71"/>
    </row>
    <row r="70" ht="33" customHeight="1" spans="1:45">
      <c r="A70" s="50">
        <v>52</v>
      </c>
      <c r="B70" s="35">
        <v>68</v>
      </c>
      <c r="C70" s="35" t="s">
        <v>18</v>
      </c>
      <c r="D70" s="36" t="s">
        <v>246</v>
      </c>
      <c r="E70" s="51" t="s">
        <v>247</v>
      </c>
      <c r="F70" s="52">
        <v>38</v>
      </c>
      <c r="G70" s="53">
        <v>14800</v>
      </c>
      <c r="H70" s="53">
        <v>10000</v>
      </c>
      <c r="I70" s="60">
        <v>10</v>
      </c>
      <c r="J70" s="59">
        <v>4800</v>
      </c>
      <c r="K70" s="59">
        <v>4300</v>
      </c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>
        <v>500</v>
      </c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>
        <f t="shared" si="1"/>
        <v>4800</v>
      </c>
      <c r="AJ70" s="63" t="s">
        <v>146</v>
      </c>
      <c r="AK70" s="12"/>
      <c r="AL70" s="12" t="s">
        <v>152</v>
      </c>
      <c r="AM70" s="12" t="s">
        <v>148</v>
      </c>
      <c r="AN70" s="53"/>
      <c r="AO70" s="53"/>
      <c r="AP70" s="53"/>
      <c r="AQ70" s="53"/>
      <c r="AR70" s="71" t="s">
        <v>148</v>
      </c>
      <c r="AS70" s="71"/>
    </row>
    <row r="71" ht="33" hidden="1" customHeight="1" spans="2:43">
      <c r="B71" s="35">
        <v>69</v>
      </c>
      <c r="C71" s="35" t="s">
        <v>18</v>
      </c>
      <c r="D71" s="36" t="s">
        <v>248</v>
      </c>
      <c r="E71" s="36" t="s">
        <v>249</v>
      </c>
      <c r="F71" s="54">
        <v>34</v>
      </c>
      <c r="G71" s="53">
        <v>14400</v>
      </c>
      <c r="H71" s="53">
        <v>14400</v>
      </c>
      <c r="I71" s="53"/>
      <c r="J71" s="59">
        <v>0</v>
      </c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>
        <f t="shared" si="1"/>
        <v>0</v>
      </c>
      <c r="AJ71" s="63" t="s">
        <v>173</v>
      </c>
      <c r="AK71" s="12"/>
      <c r="AL71" s="12" t="s">
        <v>152</v>
      </c>
      <c r="AM71" s="12"/>
      <c r="AN71" s="53"/>
      <c r="AO71" s="18" t="s">
        <v>207</v>
      </c>
      <c r="AP71" s="53"/>
      <c r="AQ71" s="53"/>
    </row>
    <row r="72" ht="33" customHeight="1" spans="1:45">
      <c r="A72" s="50">
        <v>53</v>
      </c>
      <c r="B72" s="35">
        <v>70</v>
      </c>
      <c r="C72" s="35" t="s">
        <v>18</v>
      </c>
      <c r="D72" s="36" t="s">
        <v>250</v>
      </c>
      <c r="E72" s="51" t="s">
        <v>251</v>
      </c>
      <c r="F72" s="52">
        <v>99</v>
      </c>
      <c r="G72" s="53">
        <v>40500</v>
      </c>
      <c r="H72" s="53">
        <v>38200</v>
      </c>
      <c r="I72" s="60">
        <v>5</v>
      </c>
      <c r="J72" s="59">
        <v>2300</v>
      </c>
      <c r="K72" s="59">
        <v>1000</v>
      </c>
      <c r="L72" s="59"/>
      <c r="M72" s="59"/>
      <c r="N72" s="59"/>
      <c r="O72" s="59">
        <v>800</v>
      </c>
      <c r="P72" s="59"/>
      <c r="Q72" s="59"/>
      <c r="R72" s="61">
        <v>-500</v>
      </c>
      <c r="S72" s="59"/>
      <c r="T72" s="59"/>
      <c r="U72" s="59"/>
      <c r="V72" s="59"/>
      <c r="W72" s="59"/>
      <c r="X72" s="59">
        <v>1000</v>
      </c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>
        <f t="shared" si="1"/>
        <v>2300</v>
      </c>
      <c r="AJ72" s="63" t="s">
        <v>151</v>
      </c>
      <c r="AK72" s="12"/>
      <c r="AL72" s="12" t="s">
        <v>152</v>
      </c>
      <c r="AM72" s="12" t="s">
        <v>245</v>
      </c>
      <c r="AN72" s="53"/>
      <c r="AO72" s="53"/>
      <c r="AP72" s="53"/>
      <c r="AQ72" s="18" t="s">
        <v>153</v>
      </c>
      <c r="AR72" s="71" t="s">
        <v>148</v>
      </c>
      <c r="AS72" s="71"/>
    </row>
    <row r="73" ht="33" customHeight="1" spans="1:43">
      <c r="A73" s="50">
        <v>54</v>
      </c>
      <c r="B73" s="35">
        <v>71</v>
      </c>
      <c r="C73" s="35" t="s">
        <v>18</v>
      </c>
      <c r="D73" s="36" t="s">
        <v>252</v>
      </c>
      <c r="E73" s="51" t="s">
        <v>253</v>
      </c>
      <c r="F73" s="52">
        <v>22</v>
      </c>
      <c r="G73" s="53">
        <v>11000</v>
      </c>
      <c r="H73" s="53">
        <v>11000</v>
      </c>
      <c r="I73" s="53"/>
      <c r="J73" s="59">
        <v>0</v>
      </c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>
        <f t="shared" si="1"/>
        <v>0</v>
      </c>
      <c r="AJ73" s="63" t="s">
        <v>146</v>
      </c>
      <c r="AK73" s="12"/>
      <c r="AL73" s="12" t="s">
        <v>152</v>
      </c>
      <c r="AM73" s="12" t="s">
        <v>207</v>
      </c>
      <c r="AN73" s="53"/>
      <c r="AO73" s="53"/>
      <c r="AP73" s="53"/>
      <c r="AQ73" s="53"/>
    </row>
    <row r="74" ht="33" customHeight="1" spans="1:43">
      <c r="A74" s="50">
        <v>55</v>
      </c>
      <c r="B74" s="35">
        <v>72</v>
      </c>
      <c r="C74" s="35" t="s">
        <v>18</v>
      </c>
      <c r="D74" s="36" t="s">
        <v>252</v>
      </c>
      <c r="E74" s="51" t="s">
        <v>254</v>
      </c>
      <c r="F74" s="52">
        <v>5</v>
      </c>
      <c r="G74" s="53">
        <v>2500</v>
      </c>
      <c r="H74" s="53">
        <v>2500</v>
      </c>
      <c r="I74" s="53"/>
      <c r="J74" s="59">
        <v>0</v>
      </c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>
        <f t="shared" si="1"/>
        <v>0</v>
      </c>
      <c r="AJ74" s="63" t="s">
        <v>146</v>
      </c>
      <c r="AK74" s="12"/>
      <c r="AL74" s="12" t="s">
        <v>152</v>
      </c>
      <c r="AM74" s="12" t="s">
        <v>207</v>
      </c>
      <c r="AN74" s="53"/>
      <c r="AO74" s="53"/>
      <c r="AP74" s="53"/>
      <c r="AQ74" s="53"/>
    </row>
    <row r="75" ht="33" customHeight="1" spans="1:45">
      <c r="A75" s="50">
        <v>56</v>
      </c>
      <c r="B75" s="35">
        <v>73</v>
      </c>
      <c r="C75" s="35" t="s">
        <v>18</v>
      </c>
      <c r="D75" s="36" t="s">
        <v>252</v>
      </c>
      <c r="E75" s="51" t="s">
        <v>255</v>
      </c>
      <c r="F75" s="52">
        <v>19</v>
      </c>
      <c r="G75" s="53">
        <v>9500</v>
      </c>
      <c r="H75" s="53">
        <v>9000</v>
      </c>
      <c r="I75" s="60">
        <v>1</v>
      </c>
      <c r="J75" s="59">
        <v>500</v>
      </c>
      <c r="K75" s="59"/>
      <c r="L75" s="59">
        <v>500</v>
      </c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>
        <f t="shared" si="1"/>
        <v>500</v>
      </c>
      <c r="AJ75" s="63" t="s">
        <v>146</v>
      </c>
      <c r="AK75" s="12"/>
      <c r="AL75" s="12" t="s">
        <v>152</v>
      </c>
      <c r="AM75" s="12" t="s">
        <v>207</v>
      </c>
      <c r="AN75" s="53"/>
      <c r="AO75" s="53"/>
      <c r="AP75" s="53"/>
      <c r="AQ75" s="53"/>
      <c r="AR75" s="71" t="s">
        <v>207</v>
      </c>
      <c r="AS75" s="71"/>
    </row>
    <row r="76" ht="33" customHeight="1" spans="1:45">
      <c r="A76" s="50">
        <v>57</v>
      </c>
      <c r="B76" s="35">
        <v>74</v>
      </c>
      <c r="C76" s="35" t="s">
        <v>18</v>
      </c>
      <c r="D76" s="36" t="s">
        <v>256</v>
      </c>
      <c r="E76" s="51" t="s">
        <v>257</v>
      </c>
      <c r="F76" s="52">
        <v>35</v>
      </c>
      <c r="G76" s="53">
        <v>13900</v>
      </c>
      <c r="H76" s="53">
        <v>12900</v>
      </c>
      <c r="I76" s="60">
        <v>2</v>
      </c>
      <c r="J76" s="59">
        <v>1000</v>
      </c>
      <c r="K76" s="59">
        <v>1000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>
        <f t="shared" si="1"/>
        <v>1000</v>
      </c>
      <c r="AJ76" s="63" t="s">
        <v>146</v>
      </c>
      <c r="AK76" s="12"/>
      <c r="AL76" s="12" t="s">
        <v>152</v>
      </c>
      <c r="AM76" s="12" t="s">
        <v>148</v>
      </c>
      <c r="AN76" s="53"/>
      <c r="AO76" s="53"/>
      <c r="AP76" s="53"/>
      <c r="AQ76" s="53"/>
      <c r="AR76" s="71" t="s">
        <v>148</v>
      </c>
      <c r="AS76" s="71"/>
    </row>
    <row r="77" ht="33" customHeight="1" spans="1:43">
      <c r="A77" s="50">
        <v>58</v>
      </c>
      <c r="B77" s="35">
        <v>75</v>
      </c>
      <c r="C77" s="35" t="s">
        <v>18</v>
      </c>
      <c r="D77" s="36" t="s">
        <v>258</v>
      </c>
      <c r="E77" s="51" t="s">
        <v>259</v>
      </c>
      <c r="F77" s="52">
        <v>7</v>
      </c>
      <c r="G77" s="53">
        <v>3300</v>
      </c>
      <c r="H77" s="53">
        <v>3300</v>
      </c>
      <c r="I77" s="53"/>
      <c r="J77" s="59">
        <v>0</v>
      </c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>
        <f t="shared" si="1"/>
        <v>0</v>
      </c>
      <c r="AJ77" s="63" t="s">
        <v>146</v>
      </c>
      <c r="AK77" s="12"/>
      <c r="AL77" s="12" t="s">
        <v>152</v>
      </c>
      <c r="AM77" s="12" t="s">
        <v>148</v>
      </c>
      <c r="AN77" s="53"/>
      <c r="AO77" s="53"/>
      <c r="AP77" s="53"/>
      <c r="AQ77" s="53"/>
    </row>
    <row r="78" s="26" customFormat="1" ht="50" customHeight="1" spans="1:45">
      <c r="A78" s="50">
        <v>59</v>
      </c>
      <c r="B78" s="35">
        <v>76</v>
      </c>
      <c r="C78" s="35" t="s">
        <v>18</v>
      </c>
      <c r="D78" s="36" t="s">
        <v>260</v>
      </c>
      <c r="E78" s="51" t="s">
        <v>261</v>
      </c>
      <c r="F78" s="52">
        <v>134</v>
      </c>
      <c r="G78" s="53">
        <v>63600</v>
      </c>
      <c r="H78" s="53">
        <v>62600</v>
      </c>
      <c r="I78" s="60">
        <v>2</v>
      </c>
      <c r="J78" s="59">
        <v>1000</v>
      </c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>
        <v>1000</v>
      </c>
      <c r="AD78" s="59"/>
      <c r="AE78" s="59"/>
      <c r="AF78" s="59"/>
      <c r="AG78" s="59"/>
      <c r="AH78" s="59"/>
      <c r="AI78" s="59">
        <f t="shared" si="1"/>
        <v>1000</v>
      </c>
      <c r="AJ78" s="64" t="s">
        <v>156</v>
      </c>
      <c r="AK78" s="67" t="s">
        <v>152</v>
      </c>
      <c r="AL78" s="12" t="s">
        <v>152</v>
      </c>
      <c r="AM78" s="12"/>
      <c r="AN78" s="53"/>
      <c r="AO78" s="53"/>
      <c r="AP78" s="53"/>
      <c r="AQ78" s="53"/>
      <c r="AR78" s="71" t="s">
        <v>152</v>
      </c>
      <c r="AS78" s="71"/>
    </row>
    <row r="79" ht="33" customHeight="1" spans="1:45">
      <c r="A79" s="50">
        <v>60</v>
      </c>
      <c r="B79" s="35">
        <v>77</v>
      </c>
      <c r="C79" s="35" t="s">
        <v>18</v>
      </c>
      <c r="D79" s="36" t="s">
        <v>260</v>
      </c>
      <c r="E79" s="51" t="s">
        <v>262</v>
      </c>
      <c r="F79" s="52">
        <v>100</v>
      </c>
      <c r="G79" s="53">
        <v>45600</v>
      </c>
      <c r="H79" s="53">
        <v>44600</v>
      </c>
      <c r="I79" s="60">
        <v>2</v>
      </c>
      <c r="J79" s="59">
        <v>1000</v>
      </c>
      <c r="K79" s="59"/>
      <c r="L79" s="59"/>
      <c r="M79" s="59"/>
      <c r="N79" s="59"/>
      <c r="O79" s="59"/>
      <c r="P79" s="59"/>
      <c r="Q79" s="59">
        <v>500</v>
      </c>
      <c r="R79" s="59"/>
      <c r="S79" s="59"/>
      <c r="T79" s="59"/>
      <c r="U79" s="59"/>
      <c r="V79" s="59"/>
      <c r="W79" s="59"/>
      <c r="X79" s="59">
        <v>500</v>
      </c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>
        <f t="shared" si="1"/>
        <v>1000</v>
      </c>
      <c r="AJ79" s="63" t="s">
        <v>151</v>
      </c>
      <c r="AK79" s="12"/>
      <c r="AL79" s="12" t="s">
        <v>152</v>
      </c>
      <c r="AM79" s="12" t="s">
        <v>161</v>
      </c>
      <c r="AN79" s="53"/>
      <c r="AO79" s="53"/>
      <c r="AP79" s="53"/>
      <c r="AQ79" s="18" t="s">
        <v>153</v>
      </c>
      <c r="AR79" s="71" t="s">
        <v>167</v>
      </c>
      <c r="AS79" s="71"/>
    </row>
    <row r="80" ht="33" customHeight="1" spans="1:45">
      <c r="A80" s="50">
        <v>61</v>
      </c>
      <c r="B80" s="35">
        <v>78</v>
      </c>
      <c r="C80" s="35" t="s">
        <v>18</v>
      </c>
      <c r="D80" s="36" t="s">
        <v>260</v>
      </c>
      <c r="E80" s="51" t="s">
        <v>263</v>
      </c>
      <c r="F80" s="52">
        <v>38</v>
      </c>
      <c r="G80" s="53">
        <v>18400</v>
      </c>
      <c r="H80" s="53">
        <v>17900</v>
      </c>
      <c r="I80" s="60">
        <v>1</v>
      </c>
      <c r="J80" s="59">
        <v>500</v>
      </c>
      <c r="K80" s="59">
        <v>500</v>
      </c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>
        <f t="shared" si="1"/>
        <v>500</v>
      </c>
      <c r="AJ80" s="63" t="s">
        <v>151</v>
      </c>
      <c r="AK80" s="12"/>
      <c r="AL80" s="12" t="s">
        <v>152</v>
      </c>
      <c r="AM80" s="12" t="s">
        <v>161</v>
      </c>
      <c r="AN80" s="53"/>
      <c r="AO80" s="53"/>
      <c r="AP80" s="53"/>
      <c r="AQ80" s="18" t="s">
        <v>153</v>
      </c>
      <c r="AR80" s="71" t="s">
        <v>167</v>
      </c>
      <c r="AS80" s="71"/>
    </row>
    <row r="81" ht="33" customHeight="1" spans="1:43">
      <c r="A81" s="50">
        <v>62</v>
      </c>
      <c r="B81" s="35">
        <v>79</v>
      </c>
      <c r="C81" s="35" t="s">
        <v>31</v>
      </c>
      <c r="D81" s="36" t="s">
        <v>264</v>
      </c>
      <c r="E81" s="51" t="s">
        <v>265</v>
      </c>
      <c r="F81" s="52">
        <v>50</v>
      </c>
      <c r="G81" s="53">
        <v>17000</v>
      </c>
      <c r="H81" s="53">
        <v>17000</v>
      </c>
      <c r="I81" s="53"/>
      <c r="J81" s="59">
        <v>0</v>
      </c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>
        <f t="shared" si="1"/>
        <v>0</v>
      </c>
      <c r="AJ81" s="63" t="s">
        <v>151</v>
      </c>
      <c r="AK81" s="12"/>
      <c r="AL81" s="12" t="s">
        <v>152</v>
      </c>
      <c r="AM81" s="12" t="s">
        <v>167</v>
      </c>
      <c r="AN81" s="53"/>
      <c r="AO81" s="53"/>
      <c r="AP81" s="53"/>
      <c r="AQ81" s="18" t="s">
        <v>153</v>
      </c>
    </row>
    <row r="82" ht="33" customHeight="1" spans="1:45">
      <c r="A82" s="50">
        <v>63</v>
      </c>
      <c r="B82" s="35">
        <v>80</v>
      </c>
      <c r="C82" s="35" t="s">
        <v>31</v>
      </c>
      <c r="D82" s="36" t="s">
        <v>266</v>
      </c>
      <c r="E82" s="51" t="s">
        <v>267</v>
      </c>
      <c r="F82" s="52">
        <v>795</v>
      </c>
      <c r="G82" s="53">
        <v>282800</v>
      </c>
      <c r="H82" s="53">
        <v>276700</v>
      </c>
      <c r="I82" s="60">
        <v>15</v>
      </c>
      <c r="J82" s="59">
        <v>6100</v>
      </c>
      <c r="K82" s="59"/>
      <c r="L82" s="59"/>
      <c r="M82" s="59">
        <v>3600</v>
      </c>
      <c r="N82" s="59"/>
      <c r="O82" s="59">
        <v>500</v>
      </c>
      <c r="P82" s="59"/>
      <c r="Q82" s="59">
        <v>500</v>
      </c>
      <c r="R82" s="59"/>
      <c r="S82" s="59"/>
      <c r="T82" s="59">
        <v>500</v>
      </c>
      <c r="U82" s="59"/>
      <c r="V82" s="59"/>
      <c r="W82" s="59"/>
      <c r="X82" s="59"/>
      <c r="Y82" s="59">
        <v>500</v>
      </c>
      <c r="Z82" s="59"/>
      <c r="AA82" s="59"/>
      <c r="AB82" s="59">
        <v>300</v>
      </c>
      <c r="AC82" s="59"/>
      <c r="AD82" s="59">
        <v>500</v>
      </c>
      <c r="AE82" s="59">
        <v>-300</v>
      </c>
      <c r="AF82" s="59"/>
      <c r="AG82" s="59"/>
      <c r="AH82" s="59"/>
      <c r="AI82" s="59">
        <f t="shared" si="1"/>
        <v>6100</v>
      </c>
      <c r="AJ82" s="63" t="s">
        <v>156</v>
      </c>
      <c r="AK82" s="67" t="s">
        <v>207</v>
      </c>
      <c r="AL82" s="12" t="s">
        <v>147</v>
      </c>
      <c r="AM82" s="12"/>
      <c r="AN82" s="53"/>
      <c r="AO82" s="53"/>
      <c r="AP82" s="53"/>
      <c r="AQ82" s="53"/>
      <c r="AR82" s="71" t="s">
        <v>207</v>
      </c>
      <c r="AS82" s="71"/>
    </row>
    <row r="83" s="26" customFormat="1" ht="50" customHeight="1" spans="1:45">
      <c r="A83" s="50">
        <v>64</v>
      </c>
      <c r="B83" s="35">
        <v>81</v>
      </c>
      <c r="C83" s="35" t="s">
        <v>31</v>
      </c>
      <c r="D83" s="36" t="s">
        <v>268</v>
      </c>
      <c r="E83" s="51" t="s">
        <v>269</v>
      </c>
      <c r="F83" s="52">
        <v>779</v>
      </c>
      <c r="G83" s="53">
        <v>250300</v>
      </c>
      <c r="H83" s="53">
        <v>248200</v>
      </c>
      <c r="I83" s="60">
        <v>7</v>
      </c>
      <c r="J83" s="59">
        <v>2100</v>
      </c>
      <c r="K83" s="59">
        <v>1300</v>
      </c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>
        <v>800</v>
      </c>
      <c r="AC83" s="59"/>
      <c r="AD83" s="59"/>
      <c r="AE83" s="59"/>
      <c r="AF83" s="59"/>
      <c r="AG83" s="59"/>
      <c r="AH83" s="59"/>
      <c r="AI83" s="59">
        <f t="shared" si="1"/>
        <v>2100</v>
      </c>
      <c r="AJ83" s="64" t="s">
        <v>156</v>
      </c>
      <c r="AK83" s="67" t="s">
        <v>152</v>
      </c>
      <c r="AL83" s="12" t="s">
        <v>152</v>
      </c>
      <c r="AM83" s="12"/>
      <c r="AN83" s="53"/>
      <c r="AO83" s="53"/>
      <c r="AP83" s="53"/>
      <c r="AQ83" s="53"/>
      <c r="AR83" s="71" t="s">
        <v>152</v>
      </c>
      <c r="AS83" s="71"/>
    </row>
    <row r="84" ht="33" customHeight="1" spans="1:43">
      <c r="A84" s="50">
        <v>65</v>
      </c>
      <c r="B84" s="35">
        <v>82</v>
      </c>
      <c r="C84" s="35" t="s">
        <v>31</v>
      </c>
      <c r="D84" s="36" t="s">
        <v>270</v>
      </c>
      <c r="E84" s="51" t="s">
        <v>271</v>
      </c>
      <c r="F84" s="52">
        <v>70</v>
      </c>
      <c r="G84" s="53">
        <v>26400</v>
      </c>
      <c r="H84" s="53">
        <v>26400</v>
      </c>
      <c r="I84" s="53"/>
      <c r="J84" s="59">
        <v>0</v>
      </c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>
        <f t="shared" si="1"/>
        <v>0</v>
      </c>
      <c r="AJ84" s="63" t="s">
        <v>151</v>
      </c>
      <c r="AK84" s="12"/>
      <c r="AL84" s="12" t="s">
        <v>152</v>
      </c>
      <c r="AM84" s="12" t="s">
        <v>167</v>
      </c>
      <c r="AN84" s="53"/>
      <c r="AO84" s="53"/>
      <c r="AP84" s="53"/>
      <c r="AQ84" s="18" t="s">
        <v>153</v>
      </c>
    </row>
    <row r="85" ht="33" customHeight="1" spans="1:43">
      <c r="A85" s="50">
        <v>66</v>
      </c>
      <c r="B85" s="35">
        <v>83</v>
      </c>
      <c r="C85" s="35" t="s">
        <v>31</v>
      </c>
      <c r="D85" s="36" t="s">
        <v>270</v>
      </c>
      <c r="E85" s="51" t="s">
        <v>272</v>
      </c>
      <c r="F85" s="52">
        <v>71</v>
      </c>
      <c r="G85" s="53">
        <v>29100</v>
      </c>
      <c r="H85" s="53">
        <v>29100</v>
      </c>
      <c r="I85" s="53"/>
      <c r="J85" s="59">
        <v>0</v>
      </c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>
        <f t="shared" si="1"/>
        <v>0</v>
      </c>
      <c r="AJ85" s="63" t="s">
        <v>151</v>
      </c>
      <c r="AK85" s="12"/>
      <c r="AL85" s="12" t="s">
        <v>152</v>
      </c>
      <c r="AM85" s="12" t="s">
        <v>167</v>
      </c>
      <c r="AN85" s="53"/>
      <c r="AO85" s="53"/>
      <c r="AP85" s="53"/>
      <c r="AQ85" s="18" t="s">
        <v>153</v>
      </c>
    </row>
    <row r="86" s="26" customFormat="1" ht="50" customHeight="1" spans="1:45">
      <c r="A86" s="50">
        <v>67</v>
      </c>
      <c r="B86" s="35">
        <v>84</v>
      </c>
      <c r="C86" s="35" t="s">
        <v>31</v>
      </c>
      <c r="D86" s="36" t="s">
        <v>273</v>
      </c>
      <c r="E86" s="51" t="s">
        <v>274</v>
      </c>
      <c r="F86" s="52">
        <v>123</v>
      </c>
      <c r="G86" s="53">
        <v>19800</v>
      </c>
      <c r="H86" s="53">
        <v>17000</v>
      </c>
      <c r="I86" s="60">
        <v>6</v>
      </c>
      <c r="J86" s="59">
        <v>2800</v>
      </c>
      <c r="K86" s="59">
        <v>2800</v>
      </c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>
        <f t="shared" si="1"/>
        <v>2800</v>
      </c>
      <c r="AJ86" s="64" t="s">
        <v>156</v>
      </c>
      <c r="AK86" s="67" t="s">
        <v>152</v>
      </c>
      <c r="AL86" s="67" t="s">
        <v>152</v>
      </c>
      <c r="AM86" s="67"/>
      <c r="AN86" s="53"/>
      <c r="AO86" s="53"/>
      <c r="AP86" s="53"/>
      <c r="AQ86" s="53"/>
      <c r="AR86" s="71" t="s">
        <v>152</v>
      </c>
      <c r="AS86" s="71"/>
    </row>
    <row r="87" ht="33" customHeight="1" spans="1:45">
      <c r="A87" s="50">
        <v>68</v>
      </c>
      <c r="B87" s="35">
        <v>85</v>
      </c>
      <c r="C87" s="35" t="s">
        <v>37</v>
      </c>
      <c r="D87" s="36" t="s">
        <v>275</v>
      </c>
      <c r="E87" s="51" t="s">
        <v>276</v>
      </c>
      <c r="F87" s="52">
        <v>2530</v>
      </c>
      <c r="G87" s="53">
        <v>989200</v>
      </c>
      <c r="H87" s="53">
        <v>861962.75</v>
      </c>
      <c r="I87" s="60">
        <v>205</v>
      </c>
      <c r="J87" s="59">
        <v>127237.25</v>
      </c>
      <c r="K87" s="59">
        <v>500</v>
      </c>
      <c r="L87" s="59"/>
      <c r="M87" s="59"/>
      <c r="N87" s="59"/>
      <c r="O87" s="59"/>
      <c r="P87" s="59"/>
      <c r="Q87" s="59">
        <v>88900</v>
      </c>
      <c r="R87" s="59">
        <v>37337.25</v>
      </c>
      <c r="S87" s="59"/>
      <c r="T87" s="59"/>
      <c r="U87" s="59"/>
      <c r="V87" s="59"/>
      <c r="W87" s="59"/>
      <c r="X87" s="59">
        <v>500</v>
      </c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>
        <f t="shared" si="1"/>
        <v>127237.25</v>
      </c>
      <c r="AJ87" s="63" t="s">
        <v>156</v>
      </c>
      <c r="AK87" s="67" t="s">
        <v>164</v>
      </c>
      <c r="AL87" s="12" t="s">
        <v>161</v>
      </c>
      <c r="AM87" s="12"/>
      <c r="AN87" s="53"/>
      <c r="AO87" s="53"/>
      <c r="AP87" s="53"/>
      <c r="AQ87" s="53"/>
      <c r="AR87" s="71" t="s">
        <v>167</v>
      </c>
      <c r="AS87" s="71"/>
    </row>
    <row r="88" ht="33" hidden="1" customHeight="1" spans="2:44">
      <c r="B88" s="35">
        <v>86</v>
      </c>
      <c r="C88" s="35" t="s">
        <v>37</v>
      </c>
      <c r="D88" s="36" t="s">
        <v>277</v>
      </c>
      <c r="E88" s="36" t="s">
        <v>278</v>
      </c>
      <c r="F88" s="54">
        <v>15</v>
      </c>
      <c r="G88" s="53">
        <v>4309.9</v>
      </c>
      <c r="H88" s="53">
        <v>0</v>
      </c>
      <c r="I88" s="53"/>
      <c r="J88" s="59">
        <v>4309.9</v>
      </c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>
        <f t="shared" si="1"/>
        <v>0</v>
      </c>
      <c r="AJ88" s="63" t="s">
        <v>173</v>
      </c>
      <c r="AK88" s="12"/>
      <c r="AL88" s="12" t="s">
        <v>152</v>
      </c>
      <c r="AM88" s="12"/>
      <c r="AN88" s="53"/>
      <c r="AO88" s="53" t="s">
        <v>148</v>
      </c>
      <c r="AP88" s="53"/>
      <c r="AQ88" s="53"/>
      <c r="AR88" s="26" t="s">
        <v>148</v>
      </c>
    </row>
    <row r="89" ht="33" customHeight="1" spans="1:45">
      <c r="A89" s="50">
        <v>69</v>
      </c>
      <c r="B89" s="35">
        <v>87</v>
      </c>
      <c r="C89" s="35" t="s">
        <v>37</v>
      </c>
      <c r="D89" s="36" t="s">
        <v>279</v>
      </c>
      <c r="E89" s="51" t="s">
        <v>280</v>
      </c>
      <c r="F89" s="52">
        <v>616</v>
      </c>
      <c r="G89" s="53">
        <v>202000</v>
      </c>
      <c r="H89" s="53">
        <v>200400</v>
      </c>
      <c r="I89" s="60">
        <v>6</v>
      </c>
      <c r="J89" s="59">
        <v>1600</v>
      </c>
      <c r="K89" s="59"/>
      <c r="L89" s="59"/>
      <c r="M89" s="59"/>
      <c r="N89" s="59"/>
      <c r="O89" s="59">
        <v>800</v>
      </c>
      <c r="P89" s="59"/>
      <c r="Q89" s="59"/>
      <c r="R89" s="59"/>
      <c r="S89" s="59"/>
      <c r="T89" s="59"/>
      <c r="U89" s="59">
        <v>200</v>
      </c>
      <c r="V89" s="59"/>
      <c r="W89" s="59"/>
      <c r="X89" s="59"/>
      <c r="Y89" s="59">
        <v>300</v>
      </c>
      <c r="Z89" s="59"/>
      <c r="AA89" s="59"/>
      <c r="AB89" s="59">
        <v>300</v>
      </c>
      <c r="AC89" s="59"/>
      <c r="AD89" s="59"/>
      <c r="AE89" s="59"/>
      <c r="AF89" s="59"/>
      <c r="AG89" s="59"/>
      <c r="AH89" s="59"/>
      <c r="AI89" s="59">
        <f t="shared" si="1"/>
        <v>1600</v>
      </c>
      <c r="AJ89" s="63" t="s">
        <v>156</v>
      </c>
      <c r="AK89" s="67" t="s">
        <v>207</v>
      </c>
      <c r="AL89" s="12" t="s">
        <v>147</v>
      </c>
      <c r="AM89" s="12"/>
      <c r="AN89" s="53"/>
      <c r="AO89" s="53"/>
      <c r="AP89" s="53"/>
      <c r="AQ89" s="53"/>
      <c r="AR89" s="71" t="s">
        <v>207</v>
      </c>
      <c r="AS89" s="71"/>
    </row>
    <row r="90" s="26" customFormat="1" ht="50" customHeight="1" spans="1:45">
      <c r="A90" s="50">
        <v>70</v>
      </c>
      <c r="B90" s="35">
        <v>88</v>
      </c>
      <c r="C90" s="35" t="s">
        <v>37</v>
      </c>
      <c r="D90" s="36" t="s">
        <v>281</v>
      </c>
      <c r="E90" s="51" t="s">
        <v>282</v>
      </c>
      <c r="F90" s="52">
        <v>332</v>
      </c>
      <c r="G90" s="53">
        <v>116500</v>
      </c>
      <c r="H90" s="53">
        <v>108900</v>
      </c>
      <c r="I90" s="60">
        <v>18</v>
      </c>
      <c r="J90" s="59">
        <v>7600</v>
      </c>
      <c r="K90" s="59">
        <v>6100</v>
      </c>
      <c r="L90" s="59"/>
      <c r="M90" s="59"/>
      <c r="N90" s="59"/>
      <c r="O90" s="59"/>
      <c r="P90" s="59"/>
      <c r="Q90" s="59">
        <v>500</v>
      </c>
      <c r="R90" s="59"/>
      <c r="S90" s="59"/>
      <c r="T90" s="59"/>
      <c r="U90" s="59">
        <v>500</v>
      </c>
      <c r="V90" s="59"/>
      <c r="W90" s="59"/>
      <c r="X90" s="59"/>
      <c r="Y90" s="59">
        <v>500</v>
      </c>
      <c r="Z90" s="59"/>
      <c r="AA90" s="59"/>
      <c r="AB90" s="59"/>
      <c r="AC90" s="59"/>
      <c r="AD90" s="59"/>
      <c r="AE90" s="59"/>
      <c r="AF90" s="59"/>
      <c r="AG90" s="59"/>
      <c r="AH90" s="59"/>
      <c r="AI90" s="59">
        <f t="shared" si="1"/>
        <v>7600</v>
      </c>
      <c r="AJ90" s="64" t="s">
        <v>156</v>
      </c>
      <c r="AK90" s="67" t="s">
        <v>152</v>
      </c>
      <c r="AL90" s="67" t="s">
        <v>152</v>
      </c>
      <c r="AM90" s="67"/>
      <c r="AN90" s="53"/>
      <c r="AO90" s="53"/>
      <c r="AP90" s="53"/>
      <c r="AQ90" s="53"/>
      <c r="AR90" s="71" t="s">
        <v>152</v>
      </c>
      <c r="AS90" s="71"/>
    </row>
    <row r="91" ht="33" customHeight="1" spans="1:45">
      <c r="A91" s="50">
        <v>71</v>
      </c>
      <c r="B91" s="35">
        <v>89</v>
      </c>
      <c r="C91" s="35" t="s">
        <v>37</v>
      </c>
      <c r="D91" s="36" t="s">
        <v>283</v>
      </c>
      <c r="E91" s="51" t="s">
        <v>284</v>
      </c>
      <c r="F91" s="52">
        <v>364</v>
      </c>
      <c r="G91" s="53">
        <v>112000</v>
      </c>
      <c r="H91" s="53">
        <v>107000</v>
      </c>
      <c r="I91" s="60">
        <v>14</v>
      </c>
      <c r="J91" s="59">
        <v>5000</v>
      </c>
      <c r="K91" s="59">
        <v>5000</v>
      </c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>
        <f t="shared" si="1"/>
        <v>5000</v>
      </c>
      <c r="AJ91" s="63" t="s">
        <v>156</v>
      </c>
      <c r="AK91" s="67" t="s">
        <v>148</v>
      </c>
      <c r="AL91" s="12" t="s">
        <v>147</v>
      </c>
      <c r="AM91" s="12"/>
      <c r="AN91" s="53"/>
      <c r="AO91" s="53"/>
      <c r="AP91" s="53"/>
      <c r="AQ91" s="18" t="s">
        <v>153</v>
      </c>
      <c r="AR91" s="71" t="s">
        <v>148</v>
      </c>
      <c r="AS91" s="71"/>
    </row>
    <row r="92" ht="33" customHeight="1" spans="1:43">
      <c r="A92" s="50">
        <v>72</v>
      </c>
      <c r="B92" s="35">
        <v>90</v>
      </c>
      <c r="C92" s="35" t="s">
        <v>37</v>
      </c>
      <c r="D92" s="36" t="s">
        <v>285</v>
      </c>
      <c r="E92" s="51" t="s">
        <v>286</v>
      </c>
      <c r="F92" s="52">
        <v>209</v>
      </c>
      <c r="G92" s="53">
        <v>74900</v>
      </c>
      <c r="H92" s="53">
        <v>74900</v>
      </c>
      <c r="I92" s="53"/>
      <c r="J92" s="59">
        <v>0</v>
      </c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>
        <f t="shared" si="1"/>
        <v>0</v>
      </c>
      <c r="AJ92" s="63" t="s">
        <v>156</v>
      </c>
      <c r="AK92" s="67" t="s">
        <v>164</v>
      </c>
      <c r="AL92" s="12" t="s">
        <v>161</v>
      </c>
      <c r="AM92" s="12"/>
      <c r="AN92" s="53"/>
      <c r="AO92" s="53"/>
      <c r="AP92" s="53"/>
      <c r="AQ92" s="53"/>
    </row>
    <row r="93" ht="33" customHeight="1" spans="1:45">
      <c r="A93" s="50">
        <v>73</v>
      </c>
      <c r="B93" s="35">
        <v>91</v>
      </c>
      <c r="C93" s="35" t="s">
        <v>37</v>
      </c>
      <c r="D93" s="36" t="s">
        <v>285</v>
      </c>
      <c r="E93" s="51" t="s">
        <v>287</v>
      </c>
      <c r="F93" s="52">
        <v>17</v>
      </c>
      <c r="G93" s="53">
        <v>5700</v>
      </c>
      <c r="H93" s="53">
        <v>5200</v>
      </c>
      <c r="I93" s="60">
        <v>1</v>
      </c>
      <c r="J93" s="59">
        <v>500</v>
      </c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>
        <v>500</v>
      </c>
      <c r="AC93" s="59"/>
      <c r="AD93" s="59"/>
      <c r="AE93" s="59"/>
      <c r="AF93" s="59"/>
      <c r="AG93" s="59"/>
      <c r="AH93" s="59"/>
      <c r="AI93" s="59">
        <f t="shared" si="1"/>
        <v>500</v>
      </c>
      <c r="AJ93" s="63" t="s">
        <v>146</v>
      </c>
      <c r="AK93" s="12"/>
      <c r="AL93" s="12" t="s">
        <v>152</v>
      </c>
      <c r="AM93" s="12" t="s">
        <v>148</v>
      </c>
      <c r="AN93" s="53"/>
      <c r="AO93" s="53"/>
      <c r="AP93" s="53"/>
      <c r="AQ93" s="53"/>
      <c r="AR93" s="71" t="s">
        <v>148</v>
      </c>
      <c r="AS93" s="71"/>
    </row>
    <row r="94" ht="33" customHeight="1" spans="1:45">
      <c r="A94" s="50">
        <v>74</v>
      </c>
      <c r="B94" s="35">
        <v>92</v>
      </c>
      <c r="C94" s="35" t="s">
        <v>37</v>
      </c>
      <c r="D94" s="36" t="s">
        <v>285</v>
      </c>
      <c r="E94" s="51" t="s">
        <v>288</v>
      </c>
      <c r="F94" s="52">
        <v>30</v>
      </c>
      <c r="G94" s="53">
        <v>12800</v>
      </c>
      <c r="H94" s="53">
        <v>12300</v>
      </c>
      <c r="I94" s="60">
        <v>1</v>
      </c>
      <c r="J94" s="59">
        <f>G94-H94</f>
        <v>500</v>
      </c>
      <c r="K94" s="59">
        <v>500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>
        <f t="shared" si="1"/>
        <v>500</v>
      </c>
      <c r="AJ94" s="63" t="s">
        <v>146</v>
      </c>
      <c r="AK94" s="12"/>
      <c r="AL94" s="12" t="s">
        <v>152</v>
      </c>
      <c r="AM94" s="12" t="s">
        <v>148</v>
      </c>
      <c r="AN94" s="53">
        <v>500</v>
      </c>
      <c r="AO94" s="53"/>
      <c r="AP94" s="53"/>
      <c r="AQ94" s="53"/>
      <c r="AR94" s="71" t="s">
        <v>148</v>
      </c>
      <c r="AS94" s="71"/>
    </row>
    <row r="95" ht="33" customHeight="1" spans="1:45">
      <c r="A95" s="50">
        <v>75</v>
      </c>
      <c r="B95" s="35">
        <v>93</v>
      </c>
      <c r="C95" s="35" t="s">
        <v>37</v>
      </c>
      <c r="D95" s="36" t="s">
        <v>289</v>
      </c>
      <c r="E95" s="51" t="s">
        <v>290</v>
      </c>
      <c r="F95" s="52">
        <v>72</v>
      </c>
      <c r="G95" s="53">
        <v>33800</v>
      </c>
      <c r="H95" s="53">
        <v>33500</v>
      </c>
      <c r="I95" s="60">
        <v>1</v>
      </c>
      <c r="J95" s="59">
        <v>300</v>
      </c>
      <c r="K95" s="59"/>
      <c r="L95" s="59"/>
      <c r="M95" s="59"/>
      <c r="N95" s="59"/>
      <c r="O95" s="59"/>
      <c r="P95" s="59"/>
      <c r="Q95" s="59">
        <v>300</v>
      </c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>
        <f t="shared" si="1"/>
        <v>300</v>
      </c>
      <c r="AJ95" s="63" t="s">
        <v>156</v>
      </c>
      <c r="AK95" s="67" t="s">
        <v>207</v>
      </c>
      <c r="AL95" s="12" t="s">
        <v>147</v>
      </c>
      <c r="AM95" s="12"/>
      <c r="AN95" s="53"/>
      <c r="AO95" s="53"/>
      <c r="AP95" s="53"/>
      <c r="AQ95" s="18" t="s">
        <v>153</v>
      </c>
      <c r="AR95" s="71" t="s">
        <v>207</v>
      </c>
      <c r="AS95" s="71"/>
    </row>
    <row r="96" ht="33" hidden="1" customHeight="1" spans="2:57">
      <c r="B96" s="35">
        <v>94</v>
      </c>
      <c r="C96" s="35" t="s">
        <v>37</v>
      </c>
      <c r="D96" s="51" t="s">
        <v>291</v>
      </c>
      <c r="E96" s="36" t="s">
        <v>292</v>
      </c>
      <c r="F96" s="54">
        <v>56</v>
      </c>
      <c r="G96" s="53">
        <v>21000</v>
      </c>
      <c r="H96" s="53">
        <v>20500</v>
      </c>
      <c r="I96" s="60">
        <v>1</v>
      </c>
      <c r="J96" s="59">
        <v>500</v>
      </c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>
        <f t="shared" si="1"/>
        <v>0</v>
      </c>
      <c r="AJ96" s="63" t="s">
        <v>160</v>
      </c>
      <c r="AK96" s="12"/>
      <c r="AL96" s="12" t="s">
        <v>152</v>
      </c>
      <c r="AM96" s="12"/>
      <c r="AN96" s="53"/>
      <c r="AO96" s="53" t="s">
        <v>167</v>
      </c>
      <c r="AP96" s="53"/>
      <c r="AQ96" s="18" t="s">
        <v>153</v>
      </c>
      <c r="AR96" s="26" t="s">
        <v>293</v>
      </c>
      <c r="BE96" t="s">
        <v>294</v>
      </c>
    </row>
    <row r="97" ht="33" customHeight="1" spans="1:43">
      <c r="A97" s="50">
        <v>76</v>
      </c>
      <c r="B97" s="35">
        <v>95</v>
      </c>
      <c r="C97" s="35" t="s">
        <v>37</v>
      </c>
      <c r="D97" s="36" t="s">
        <v>295</v>
      </c>
      <c r="E97" s="51" t="s">
        <v>296</v>
      </c>
      <c r="F97" s="52">
        <v>173</v>
      </c>
      <c r="G97" s="53">
        <v>77900</v>
      </c>
      <c r="H97" s="53">
        <v>77900</v>
      </c>
      <c r="I97" s="53"/>
      <c r="J97" s="59">
        <v>0</v>
      </c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>
        <f t="shared" si="1"/>
        <v>0</v>
      </c>
      <c r="AJ97" s="63" t="s">
        <v>156</v>
      </c>
      <c r="AK97" s="67" t="s">
        <v>207</v>
      </c>
      <c r="AL97" s="12" t="s">
        <v>147</v>
      </c>
      <c r="AM97" s="12"/>
      <c r="AN97" s="53"/>
      <c r="AO97" s="53"/>
      <c r="AP97" s="53"/>
      <c r="AQ97" s="53"/>
    </row>
    <row r="98" s="46" customFormat="1" ht="33" hidden="1" customHeight="1" spans="2:45">
      <c r="B98" s="74">
        <v>96</v>
      </c>
      <c r="C98" s="74" t="s">
        <v>37</v>
      </c>
      <c r="D98" s="51" t="s">
        <v>297</v>
      </c>
      <c r="E98" s="51" t="s">
        <v>298</v>
      </c>
      <c r="F98" s="75">
        <v>83</v>
      </c>
      <c r="G98" s="53">
        <v>33900</v>
      </c>
      <c r="H98" s="53">
        <f>17600-800</f>
        <v>16800</v>
      </c>
      <c r="I98" s="60">
        <v>37</v>
      </c>
      <c r="J98" s="53">
        <f>16300+800</f>
        <v>17100</v>
      </c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>
        <f t="shared" si="1"/>
        <v>0</v>
      </c>
      <c r="AJ98" s="76" t="s">
        <v>299</v>
      </c>
      <c r="AK98" s="12"/>
      <c r="AL98" s="12" t="s">
        <v>152</v>
      </c>
      <c r="AM98" s="12"/>
      <c r="AN98" s="53"/>
      <c r="AO98" s="53" t="s">
        <v>207</v>
      </c>
      <c r="AP98" s="53">
        <v>800</v>
      </c>
      <c r="AQ98" s="53"/>
      <c r="AR98" s="71" t="s">
        <v>207</v>
      </c>
      <c r="AS98" s="71"/>
    </row>
    <row r="99" s="46" customFormat="1" ht="33" hidden="1" customHeight="1" spans="2:45">
      <c r="B99" s="74">
        <v>97</v>
      </c>
      <c r="C99" s="74" t="s">
        <v>37</v>
      </c>
      <c r="D99" s="51" t="s">
        <v>297</v>
      </c>
      <c r="E99" s="51" t="s">
        <v>300</v>
      </c>
      <c r="F99" s="75">
        <v>2</v>
      </c>
      <c r="G99" s="53">
        <v>500</v>
      </c>
      <c r="H99" s="53">
        <f>500-500</f>
        <v>0</v>
      </c>
      <c r="I99" s="60">
        <v>1</v>
      </c>
      <c r="J99" s="53">
        <f>0+500</f>
        <v>500</v>
      </c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>
        <f t="shared" si="1"/>
        <v>0</v>
      </c>
      <c r="AJ99" s="76" t="s">
        <v>299</v>
      </c>
      <c r="AK99" s="12"/>
      <c r="AL99" s="12" t="s">
        <v>152</v>
      </c>
      <c r="AM99" s="12"/>
      <c r="AN99" s="53"/>
      <c r="AO99" s="53" t="s">
        <v>207</v>
      </c>
      <c r="AP99" s="53">
        <v>500</v>
      </c>
      <c r="AQ99" s="53"/>
      <c r="AR99" s="71" t="s">
        <v>293</v>
      </c>
      <c r="AS99" s="71"/>
    </row>
    <row r="100" ht="33" hidden="1" customHeight="1" spans="2:43">
      <c r="B100" s="35">
        <v>98</v>
      </c>
      <c r="C100" s="35" t="s">
        <v>37</v>
      </c>
      <c r="D100" s="55" t="s">
        <v>297</v>
      </c>
      <c r="E100" s="55" t="s">
        <v>301</v>
      </c>
      <c r="F100" s="54"/>
      <c r="G100" s="53"/>
      <c r="H100" s="53"/>
      <c r="I100" s="53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>
        <f t="shared" si="1"/>
        <v>0</v>
      </c>
      <c r="AJ100" s="63"/>
      <c r="AK100" s="12"/>
      <c r="AL100" s="12" t="s">
        <v>234</v>
      </c>
      <c r="AM100" s="12"/>
      <c r="AN100" s="53"/>
      <c r="AO100" s="53"/>
      <c r="AP100" s="53"/>
      <c r="AQ100" s="53"/>
    </row>
    <row r="101" ht="33" hidden="1" customHeight="1" spans="2:43">
      <c r="B101" s="35">
        <v>99</v>
      </c>
      <c r="C101" s="35" t="s">
        <v>37</v>
      </c>
      <c r="D101" s="55" t="s">
        <v>302</v>
      </c>
      <c r="E101" s="55" t="s">
        <v>303</v>
      </c>
      <c r="F101" s="54"/>
      <c r="G101" s="53"/>
      <c r="H101" s="53"/>
      <c r="I101" s="53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>
        <f t="shared" si="1"/>
        <v>0</v>
      </c>
      <c r="AJ101" s="63"/>
      <c r="AK101" s="12"/>
      <c r="AL101" s="12" t="s">
        <v>234</v>
      </c>
      <c r="AM101" s="12"/>
      <c r="AN101" s="53"/>
      <c r="AO101" s="53"/>
      <c r="AP101" s="53"/>
      <c r="AQ101" s="53"/>
    </row>
    <row r="102" ht="33" hidden="1" customHeight="1" spans="2:43">
      <c r="B102" s="35">
        <v>100</v>
      </c>
      <c r="C102" s="35" t="s">
        <v>37</v>
      </c>
      <c r="D102" s="55" t="s">
        <v>302</v>
      </c>
      <c r="E102" s="55" t="s">
        <v>304</v>
      </c>
      <c r="F102" s="54"/>
      <c r="G102" s="53"/>
      <c r="H102" s="53"/>
      <c r="I102" s="53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>
        <f t="shared" si="1"/>
        <v>0</v>
      </c>
      <c r="AJ102" s="63"/>
      <c r="AK102" s="12"/>
      <c r="AL102" s="12" t="s">
        <v>234</v>
      </c>
      <c r="AM102" s="12"/>
      <c r="AN102" s="53"/>
      <c r="AO102" s="53"/>
      <c r="AP102" s="53"/>
      <c r="AQ102" s="53"/>
    </row>
    <row r="103" ht="33" customHeight="1" spans="1:43">
      <c r="A103" s="50">
        <v>77</v>
      </c>
      <c r="B103" s="35">
        <v>101</v>
      </c>
      <c r="C103" s="35" t="s">
        <v>37</v>
      </c>
      <c r="D103" s="36" t="s">
        <v>305</v>
      </c>
      <c r="E103" s="51" t="s">
        <v>306</v>
      </c>
      <c r="F103" s="52">
        <v>9</v>
      </c>
      <c r="G103" s="53">
        <v>4100</v>
      </c>
      <c r="H103" s="53">
        <v>4100</v>
      </c>
      <c r="I103" s="53"/>
      <c r="J103" s="59">
        <v>0</v>
      </c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>
        <f t="shared" si="1"/>
        <v>0</v>
      </c>
      <c r="AJ103" s="63" t="s">
        <v>146</v>
      </c>
      <c r="AK103" s="12"/>
      <c r="AL103" s="12" t="s">
        <v>152</v>
      </c>
      <c r="AM103" s="12" t="s">
        <v>148</v>
      </c>
      <c r="AN103" s="53"/>
      <c r="AO103" s="18"/>
      <c r="AP103" s="53"/>
      <c r="AQ103" s="53"/>
    </row>
    <row r="104" ht="33" customHeight="1" spans="1:43">
      <c r="A104" s="50">
        <v>78</v>
      </c>
      <c r="B104" s="35">
        <v>102</v>
      </c>
      <c r="C104" s="35" t="s">
        <v>46</v>
      </c>
      <c r="D104" s="36" t="s">
        <v>307</v>
      </c>
      <c r="E104" s="51" t="s">
        <v>308</v>
      </c>
      <c r="F104" s="52">
        <v>168</v>
      </c>
      <c r="G104" s="53">
        <v>62400</v>
      </c>
      <c r="H104" s="53">
        <v>62400</v>
      </c>
      <c r="I104" s="53"/>
      <c r="J104" s="59">
        <v>0</v>
      </c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>
        <f t="shared" si="1"/>
        <v>0</v>
      </c>
      <c r="AJ104" s="63" t="s">
        <v>156</v>
      </c>
      <c r="AK104" s="67" t="s">
        <v>148</v>
      </c>
      <c r="AL104" s="12" t="s">
        <v>152</v>
      </c>
      <c r="AM104" s="12"/>
      <c r="AN104" s="53"/>
      <c r="AO104" s="53"/>
      <c r="AP104" s="53"/>
      <c r="AQ104" s="18" t="s">
        <v>153</v>
      </c>
    </row>
    <row r="105" s="26" customFormat="1" ht="50" customHeight="1" spans="1:45">
      <c r="A105" s="50">
        <v>79</v>
      </c>
      <c r="B105" s="35">
        <v>103</v>
      </c>
      <c r="C105" s="35" t="s">
        <v>46</v>
      </c>
      <c r="D105" s="36" t="s">
        <v>309</v>
      </c>
      <c r="E105" s="51" t="s">
        <v>310</v>
      </c>
      <c r="F105" s="52">
        <v>332</v>
      </c>
      <c r="G105" s="53">
        <v>120400</v>
      </c>
      <c r="H105" s="53">
        <v>86600</v>
      </c>
      <c r="I105" s="60">
        <v>84</v>
      </c>
      <c r="J105" s="59">
        <v>33800</v>
      </c>
      <c r="K105" s="59">
        <v>3500</v>
      </c>
      <c r="L105" s="59">
        <v>3600</v>
      </c>
      <c r="M105" s="59">
        <v>26700</v>
      </c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>
        <f t="shared" si="1"/>
        <v>33800</v>
      </c>
      <c r="AJ105" s="64" t="s">
        <v>156</v>
      </c>
      <c r="AK105" s="67" t="s">
        <v>152</v>
      </c>
      <c r="AL105" s="67" t="s">
        <v>152</v>
      </c>
      <c r="AM105" s="67"/>
      <c r="AN105" s="53"/>
      <c r="AO105" s="53"/>
      <c r="AP105" s="53"/>
      <c r="AQ105" s="53"/>
      <c r="AR105" s="71" t="s">
        <v>152</v>
      </c>
      <c r="AS105" s="71"/>
    </row>
    <row r="106" ht="33" hidden="1" customHeight="1" spans="2:43">
      <c r="B106" s="35">
        <v>104</v>
      </c>
      <c r="C106" s="35" t="s">
        <v>46</v>
      </c>
      <c r="D106" s="36" t="s">
        <v>311</v>
      </c>
      <c r="E106" s="36" t="s">
        <v>312</v>
      </c>
      <c r="F106" s="54">
        <v>6</v>
      </c>
      <c r="G106" s="53">
        <v>2800</v>
      </c>
      <c r="H106" s="53">
        <v>2800</v>
      </c>
      <c r="I106" s="53"/>
      <c r="J106" s="59">
        <v>0</v>
      </c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>
        <f t="shared" si="1"/>
        <v>0</v>
      </c>
      <c r="AJ106" s="63" t="s">
        <v>173</v>
      </c>
      <c r="AK106" s="12"/>
      <c r="AL106" s="12" t="s">
        <v>147</v>
      </c>
      <c r="AM106" s="12"/>
      <c r="AN106" s="53"/>
      <c r="AO106" s="53" t="s">
        <v>148</v>
      </c>
      <c r="AP106" s="53"/>
      <c r="AQ106" s="53"/>
    </row>
    <row r="107" ht="33" customHeight="1" spans="1:43">
      <c r="A107" s="50">
        <v>80</v>
      </c>
      <c r="B107" s="35">
        <v>105</v>
      </c>
      <c r="C107" s="35" t="s">
        <v>49</v>
      </c>
      <c r="D107" s="36" t="s">
        <v>313</v>
      </c>
      <c r="E107" s="51" t="s">
        <v>314</v>
      </c>
      <c r="F107" s="52">
        <v>177</v>
      </c>
      <c r="G107" s="53">
        <v>56400</v>
      </c>
      <c r="H107" s="53">
        <v>56400</v>
      </c>
      <c r="I107" s="53"/>
      <c r="J107" s="59">
        <v>0</v>
      </c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>
        <f t="shared" si="1"/>
        <v>0</v>
      </c>
      <c r="AJ107" s="63" t="s">
        <v>156</v>
      </c>
      <c r="AK107" s="67" t="s">
        <v>152</v>
      </c>
      <c r="AL107" s="67" t="s">
        <v>152</v>
      </c>
      <c r="AM107" s="67"/>
      <c r="AN107" s="53"/>
      <c r="AO107" s="53"/>
      <c r="AP107" s="53"/>
      <c r="AQ107" s="53"/>
    </row>
    <row r="108" ht="33" customHeight="1" spans="1:45">
      <c r="A108" s="50">
        <v>81</v>
      </c>
      <c r="B108" s="35">
        <v>106</v>
      </c>
      <c r="C108" s="35" t="s">
        <v>49</v>
      </c>
      <c r="D108" s="36" t="s">
        <v>315</v>
      </c>
      <c r="E108" s="51" t="s">
        <v>316</v>
      </c>
      <c r="F108" s="52">
        <v>214</v>
      </c>
      <c r="G108" s="53">
        <v>70400</v>
      </c>
      <c r="H108" s="53">
        <v>67700</v>
      </c>
      <c r="I108" s="60">
        <v>7</v>
      </c>
      <c r="J108" s="59">
        <v>2700</v>
      </c>
      <c r="K108" s="59">
        <v>2700</v>
      </c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>
        <f t="shared" si="1"/>
        <v>2700</v>
      </c>
      <c r="AJ108" s="63" t="s">
        <v>156</v>
      </c>
      <c r="AK108" s="67" t="s">
        <v>207</v>
      </c>
      <c r="AL108" s="12" t="s">
        <v>147</v>
      </c>
      <c r="AM108" s="12"/>
      <c r="AN108" s="53"/>
      <c r="AO108" s="53"/>
      <c r="AP108" s="53"/>
      <c r="AQ108" s="53"/>
      <c r="AR108" s="71" t="s">
        <v>207</v>
      </c>
      <c r="AS108" s="71"/>
    </row>
    <row r="109" ht="33" hidden="1" customHeight="1" spans="2:44">
      <c r="B109" s="35">
        <v>107</v>
      </c>
      <c r="C109" s="35" t="s">
        <v>49</v>
      </c>
      <c r="D109" s="36" t="s">
        <v>317</v>
      </c>
      <c r="E109" s="36" t="s">
        <v>318</v>
      </c>
      <c r="F109" s="54">
        <v>104</v>
      </c>
      <c r="G109" s="53">
        <v>39400</v>
      </c>
      <c r="H109" s="53">
        <v>35900</v>
      </c>
      <c r="I109" s="60">
        <v>9</v>
      </c>
      <c r="J109" s="59">
        <v>3500</v>
      </c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>
        <f t="shared" si="1"/>
        <v>0</v>
      </c>
      <c r="AJ109" s="63" t="s">
        <v>160</v>
      </c>
      <c r="AK109" s="12"/>
      <c r="AL109" s="12" t="s">
        <v>152</v>
      </c>
      <c r="AM109" s="12"/>
      <c r="AN109" s="53"/>
      <c r="AO109" s="53" t="s">
        <v>167</v>
      </c>
      <c r="AP109" s="53"/>
      <c r="AQ109" s="18" t="s">
        <v>153</v>
      </c>
      <c r="AR109" s="26" t="s">
        <v>293</v>
      </c>
    </row>
    <row r="110" s="46" customFormat="1" ht="33" hidden="1" customHeight="1" spans="2:45">
      <c r="B110" s="74">
        <v>108</v>
      </c>
      <c r="C110" s="74" t="s">
        <v>49</v>
      </c>
      <c r="D110" s="51" t="s">
        <v>319</v>
      </c>
      <c r="E110" s="51" t="s">
        <v>320</v>
      </c>
      <c r="F110" s="75">
        <v>62</v>
      </c>
      <c r="G110" s="53">
        <v>24600</v>
      </c>
      <c r="H110" s="53">
        <v>24100</v>
      </c>
      <c r="I110" s="60"/>
      <c r="J110" s="53">
        <v>500</v>
      </c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>
        <f t="shared" si="1"/>
        <v>0</v>
      </c>
      <c r="AJ110" s="76" t="s">
        <v>160</v>
      </c>
      <c r="AK110" s="12"/>
      <c r="AL110" s="12" t="s">
        <v>152</v>
      </c>
      <c r="AM110" s="12"/>
      <c r="AN110" s="53"/>
      <c r="AO110" s="53" t="s">
        <v>161</v>
      </c>
      <c r="AP110" s="53"/>
      <c r="AQ110" s="18" t="s">
        <v>153</v>
      </c>
      <c r="AR110" s="71" t="s">
        <v>293</v>
      </c>
      <c r="AS110" s="71"/>
    </row>
    <row r="111" ht="33" customHeight="1" spans="1:43">
      <c r="A111" s="50">
        <v>82</v>
      </c>
      <c r="B111" s="35">
        <v>109</v>
      </c>
      <c r="C111" s="35" t="s">
        <v>49</v>
      </c>
      <c r="D111" s="36" t="s">
        <v>321</v>
      </c>
      <c r="E111" s="51" t="s">
        <v>322</v>
      </c>
      <c r="F111" s="52">
        <v>246</v>
      </c>
      <c r="G111" s="53">
        <v>99400</v>
      </c>
      <c r="H111" s="53">
        <v>99400</v>
      </c>
      <c r="I111" s="53"/>
      <c r="J111" s="59">
        <v>0</v>
      </c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>
        <f t="shared" si="1"/>
        <v>0</v>
      </c>
      <c r="AJ111" s="63" t="s">
        <v>156</v>
      </c>
      <c r="AK111" s="67" t="s">
        <v>164</v>
      </c>
      <c r="AL111" s="12" t="s">
        <v>161</v>
      </c>
      <c r="AM111" s="12"/>
      <c r="AN111" s="53"/>
      <c r="AO111" s="53"/>
      <c r="AP111" s="53"/>
      <c r="AQ111" s="53"/>
    </row>
    <row r="112" ht="33" hidden="1" customHeight="1" spans="2:43">
      <c r="B112" s="35">
        <v>110</v>
      </c>
      <c r="C112" s="35" t="s">
        <v>49</v>
      </c>
      <c r="D112" s="36" t="s">
        <v>323</v>
      </c>
      <c r="E112" s="36" t="s">
        <v>324</v>
      </c>
      <c r="F112" s="54">
        <v>46</v>
      </c>
      <c r="G112" s="53">
        <v>15600</v>
      </c>
      <c r="H112" s="53">
        <v>15600</v>
      </c>
      <c r="I112" s="53"/>
      <c r="J112" s="59">
        <v>0</v>
      </c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>
        <f t="shared" si="1"/>
        <v>0</v>
      </c>
      <c r="AJ112" s="63" t="s">
        <v>173</v>
      </c>
      <c r="AK112" s="12"/>
      <c r="AL112" s="12" t="s">
        <v>152</v>
      </c>
      <c r="AM112" s="12"/>
      <c r="AN112" s="53"/>
      <c r="AO112" s="53" t="s">
        <v>207</v>
      </c>
      <c r="AP112" s="53"/>
      <c r="AQ112" s="53"/>
    </row>
    <row r="113" ht="33" hidden="1" customHeight="1" spans="2:44">
      <c r="B113" s="35">
        <v>111</v>
      </c>
      <c r="C113" s="35" t="s">
        <v>53</v>
      </c>
      <c r="D113" s="36" t="s">
        <v>325</v>
      </c>
      <c r="E113" s="36" t="s">
        <v>326</v>
      </c>
      <c r="F113" s="54">
        <v>66</v>
      </c>
      <c r="G113" s="53">
        <v>25800</v>
      </c>
      <c r="H113" s="53">
        <f>19000+500</f>
        <v>19500</v>
      </c>
      <c r="I113" s="60"/>
      <c r="J113" s="59">
        <f>6800-500</f>
        <v>6300</v>
      </c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>
        <f t="shared" si="1"/>
        <v>0</v>
      </c>
      <c r="AJ113" s="63" t="s">
        <v>160</v>
      </c>
      <c r="AK113" s="12"/>
      <c r="AL113" s="12" t="s">
        <v>147</v>
      </c>
      <c r="AM113" s="12"/>
      <c r="AN113" s="53"/>
      <c r="AO113" s="18" t="s">
        <v>167</v>
      </c>
      <c r="AP113" s="53">
        <v>-500</v>
      </c>
      <c r="AQ113" s="18" t="s">
        <v>153</v>
      </c>
      <c r="AR113" s="26" t="s">
        <v>293</v>
      </c>
    </row>
    <row r="114" ht="33" customHeight="1" spans="1:45">
      <c r="A114" s="50">
        <v>83</v>
      </c>
      <c r="B114" s="35">
        <v>112</v>
      </c>
      <c r="C114" s="35" t="s">
        <v>53</v>
      </c>
      <c r="D114" s="36" t="s">
        <v>327</v>
      </c>
      <c r="E114" s="51" t="s">
        <v>328</v>
      </c>
      <c r="F114" s="52">
        <v>183</v>
      </c>
      <c r="G114" s="53">
        <v>63700</v>
      </c>
      <c r="H114" s="53">
        <v>62900</v>
      </c>
      <c r="I114" s="60">
        <v>2</v>
      </c>
      <c r="J114" s="59">
        <v>800</v>
      </c>
      <c r="K114" s="59">
        <v>800</v>
      </c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>
        <f t="shared" si="1"/>
        <v>800</v>
      </c>
      <c r="AJ114" s="63" t="s">
        <v>156</v>
      </c>
      <c r="AK114" s="67" t="s">
        <v>164</v>
      </c>
      <c r="AL114" s="12" t="s">
        <v>161</v>
      </c>
      <c r="AM114" s="12"/>
      <c r="AN114" s="53"/>
      <c r="AO114" s="53"/>
      <c r="AP114" s="53"/>
      <c r="AQ114" s="53"/>
      <c r="AR114" s="71" t="s">
        <v>167</v>
      </c>
      <c r="AS114" s="71"/>
    </row>
    <row r="115" ht="33" hidden="1" customHeight="1" spans="2:44">
      <c r="B115" s="35">
        <v>113</v>
      </c>
      <c r="C115" s="35" t="s">
        <v>53</v>
      </c>
      <c r="D115" s="36" t="s">
        <v>329</v>
      </c>
      <c r="E115" s="36" t="s">
        <v>330</v>
      </c>
      <c r="F115" s="54">
        <v>131</v>
      </c>
      <c r="G115" s="53">
        <v>46900</v>
      </c>
      <c r="H115" s="53">
        <v>45400</v>
      </c>
      <c r="I115" s="60"/>
      <c r="J115" s="59">
        <v>1500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>
        <f t="shared" si="1"/>
        <v>0</v>
      </c>
      <c r="AJ115" s="63" t="s">
        <v>160</v>
      </c>
      <c r="AK115" s="12"/>
      <c r="AL115" s="12" t="s">
        <v>147</v>
      </c>
      <c r="AM115" s="12"/>
      <c r="AN115" s="53"/>
      <c r="AO115" s="53" t="s">
        <v>167</v>
      </c>
      <c r="AP115" s="53"/>
      <c r="AQ115" s="18" t="s">
        <v>153</v>
      </c>
      <c r="AR115" s="26" t="s">
        <v>293</v>
      </c>
    </row>
    <row r="116" s="26" customFormat="1" ht="50" customHeight="1" spans="1:45">
      <c r="A116" s="50">
        <v>84</v>
      </c>
      <c r="B116" s="35">
        <v>114</v>
      </c>
      <c r="C116" s="35" t="s">
        <v>53</v>
      </c>
      <c r="D116" s="36" t="s">
        <v>331</v>
      </c>
      <c r="E116" s="51" t="s">
        <v>332</v>
      </c>
      <c r="F116" s="52">
        <v>211</v>
      </c>
      <c r="G116" s="53">
        <v>58100</v>
      </c>
      <c r="H116" s="53">
        <v>57200</v>
      </c>
      <c r="I116" s="60">
        <v>3</v>
      </c>
      <c r="J116" s="59">
        <v>900</v>
      </c>
      <c r="K116" s="59">
        <v>400</v>
      </c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>
        <v>500</v>
      </c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>
        <f t="shared" si="1"/>
        <v>900</v>
      </c>
      <c r="AJ116" s="64" t="s">
        <v>156</v>
      </c>
      <c r="AK116" s="67" t="s">
        <v>152</v>
      </c>
      <c r="AL116" s="67" t="s">
        <v>152</v>
      </c>
      <c r="AM116" s="67"/>
      <c r="AN116" s="53"/>
      <c r="AO116" s="53"/>
      <c r="AP116" s="53"/>
      <c r="AQ116" s="53"/>
      <c r="AR116" s="71" t="s">
        <v>152</v>
      </c>
      <c r="AS116" s="71"/>
    </row>
    <row r="117" s="26" customFormat="1" ht="50" customHeight="1" spans="1:45">
      <c r="A117" s="50">
        <v>85</v>
      </c>
      <c r="B117" s="35">
        <v>115</v>
      </c>
      <c r="C117" s="35" t="s">
        <v>53</v>
      </c>
      <c r="D117" s="36" t="s">
        <v>333</v>
      </c>
      <c r="E117" s="51" t="s">
        <v>334</v>
      </c>
      <c r="F117" s="52">
        <v>400</v>
      </c>
      <c r="G117" s="53">
        <v>42400</v>
      </c>
      <c r="H117" s="53">
        <v>35900</v>
      </c>
      <c r="I117" s="60">
        <v>13</v>
      </c>
      <c r="J117" s="59">
        <v>6500</v>
      </c>
      <c r="K117" s="59">
        <v>500</v>
      </c>
      <c r="L117" s="59"/>
      <c r="M117" s="59">
        <v>1500</v>
      </c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>
        <v>2000</v>
      </c>
      <c r="AG117" s="59">
        <v>2000</v>
      </c>
      <c r="AH117" s="59">
        <v>500</v>
      </c>
      <c r="AI117" s="59">
        <f t="shared" si="1"/>
        <v>6500</v>
      </c>
      <c r="AJ117" s="64" t="s">
        <v>156</v>
      </c>
      <c r="AK117" s="67" t="s">
        <v>147</v>
      </c>
      <c r="AL117" s="12" t="s">
        <v>147</v>
      </c>
      <c r="AM117" s="12"/>
      <c r="AN117" s="53">
        <v>2000</v>
      </c>
      <c r="AO117" s="53"/>
      <c r="AP117" s="53"/>
      <c r="AQ117" s="53"/>
      <c r="AR117" s="71" t="s">
        <v>152</v>
      </c>
      <c r="AS117" s="71"/>
    </row>
    <row r="118" ht="33" customHeight="1" spans="1:45">
      <c r="A118" s="50">
        <v>86</v>
      </c>
      <c r="B118" s="35">
        <v>116</v>
      </c>
      <c r="C118" s="35" t="s">
        <v>53</v>
      </c>
      <c r="D118" s="36" t="s">
        <v>335</v>
      </c>
      <c r="E118" s="51" t="s">
        <v>336</v>
      </c>
      <c r="F118" s="52">
        <v>11</v>
      </c>
      <c r="G118" s="53">
        <v>1900</v>
      </c>
      <c r="H118" s="53">
        <v>1800</v>
      </c>
      <c r="I118" s="60">
        <v>1</v>
      </c>
      <c r="J118" s="59">
        <v>100</v>
      </c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>
        <v>100</v>
      </c>
      <c r="AC118" s="59"/>
      <c r="AD118" s="59"/>
      <c r="AE118" s="59"/>
      <c r="AF118" s="59"/>
      <c r="AG118" s="59"/>
      <c r="AH118" s="59"/>
      <c r="AI118" s="59">
        <f t="shared" si="1"/>
        <v>100</v>
      </c>
      <c r="AJ118" s="63" t="s">
        <v>146</v>
      </c>
      <c r="AK118" s="12"/>
      <c r="AL118" s="12" t="s">
        <v>147</v>
      </c>
      <c r="AM118" s="12" t="s">
        <v>207</v>
      </c>
      <c r="AN118" s="53"/>
      <c r="AO118" s="53"/>
      <c r="AP118" s="53"/>
      <c r="AQ118" s="53"/>
      <c r="AR118" s="71" t="s">
        <v>207</v>
      </c>
      <c r="AS118" s="71"/>
    </row>
    <row r="119" ht="33" customHeight="1" spans="1:45">
      <c r="A119" s="50">
        <v>87</v>
      </c>
      <c r="B119" s="35">
        <v>117</v>
      </c>
      <c r="C119" s="35" t="s">
        <v>53</v>
      </c>
      <c r="D119" s="36" t="s">
        <v>337</v>
      </c>
      <c r="E119" s="51" t="s">
        <v>338</v>
      </c>
      <c r="F119" s="52">
        <v>136</v>
      </c>
      <c r="G119" s="53">
        <v>54200</v>
      </c>
      <c r="H119" s="53">
        <v>52700</v>
      </c>
      <c r="I119" s="60">
        <v>3</v>
      </c>
      <c r="J119" s="59">
        <v>1500</v>
      </c>
      <c r="K119" s="59"/>
      <c r="L119" s="59"/>
      <c r="M119" s="59"/>
      <c r="N119" s="59"/>
      <c r="O119" s="59"/>
      <c r="P119" s="59"/>
      <c r="Q119" s="59">
        <v>1500</v>
      </c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>
        <f t="shared" si="1"/>
        <v>1500</v>
      </c>
      <c r="AJ119" s="63" t="s">
        <v>156</v>
      </c>
      <c r="AK119" s="67" t="s">
        <v>164</v>
      </c>
      <c r="AL119" s="12" t="s">
        <v>161</v>
      </c>
      <c r="AM119" s="12"/>
      <c r="AN119" s="53"/>
      <c r="AO119" s="53"/>
      <c r="AP119" s="53"/>
      <c r="AQ119" s="53"/>
      <c r="AR119" s="71" t="s">
        <v>167</v>
      </c>
      <c r="AS119" s="71"/>
    </row>
    <row r="120" ht="33" hidden="1" customHeight="1" spans="2:43">
      <c r="B120" s="35">
        <v>118</v>
      </c>
      <c r="C120" s="35" t="s">
        <v>53</v>
      </c>
      <c r="D120" s="36" t="s">
        <v>339</v>
      </c>
      <c r="E120" s="36" t="s">
        <v>340</v>
      </c>
      <c r="F120" s="54">
        <v>24</v>
      </c>
      <c r="G120" s="53">
        <v>10000</v>
      </c>
      <c r="H120" s="53">
        <v>10000</v>
      </c>
      <c r="I120" s="53"/>
      <c r="J120" s="59">
        <v>0</v>
      </c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>
        <f t="shared" si="1"/>
        <v>0</v>
      </c>
      <c r="AJ120" s="63" t="s">
        <v>173</v>
      </c>
      <c r="AK120" s="12"/>
      <c r="AL120" s="12" t="s">
        <v>147</v>
      </c>
      <c r="AM120" s="12"/>
      <c r="AN120" s="53"/>
      <c r="AO120" s="53" t="s">
        <v>207</v>
      </c>
      <c r="AP120" s="53"/>
      <c r="AQ120" s="53"/>
    </row>
    <row r="121" ht="33" hidden="1" customHeight="1" spans="2:43">
      <c r="B121" s="35">
        <v>119</v>
      </c>
      <c r="C121" s="35"/>
      <c r="D121" s="36"/>
      <c r="E121" s="36"/>
      <c r="F121" s="54"/>
      <c r="G121" s="53"/>
      <c r="H121" s="53"/>
      <c r="I121" s="53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>
        <f t="shared" si="1"/>
        <v>0</v>
      </c>
      <c r="AJ121" s="63"/>
      <c r="AK121" s="12"/>
      <c r="AL121" s="12" t="s">
        <v>234</v>
      </c>
      <c r="AM121" s="12"/>
      <c r="AN121" s="53"/>
      <c r="AO121" s="53"/>
      <c r="AP121" s="53"/>
      <c r="AQ121" s="53"/>
    </row>
    <row r="122" ht="33" customHeight="1" spans="1:43">
      <c r="A122" s="50">
        <v>88</v>
      </c>
      <c r="B122" s="35">
        <v>120</v>
      </c>
      <c r="C122" s="35" t="s">
        <v>53</v>
      </c>
      <c r="D122" s="36" t="s">
        <v>341</v>
      </c>
      <c r="E122" s="51" t="s">
        <v>342</v>
      </c>
      <c r="F122" s="52">
        <v>97</v>
      </c>
      <c r="G122" s="53">
        <v>44700</v>
      </c>
      <c r="H122" s="53">
        <v>44700</v>
      </c>
      <c r="I122" s="53"/>
      <c r="J122" s="59">
        <v>0</v>
      </c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>
        <f t="shared" si="1"/>
        <v>0</v>
      </c>
      <c r="AJ122" s="63" t="s">
        <v>156</v>
      </c>
      <c r="AK122" s="67" t="s">
        <v>207</v>
      </c>
      <c r="AL122" s="12" t="s">
        <v>147</v>
      </c>
      <c r="AM122" s="12"/>
      <c r="AN122" s="53"/>
      <c r="AO122" s="53"/>
      <c r="AP122" s="53"/>
      <c r="AQ122" s="53"/>
    </row>
    <row r="123" s="46" customFormat="1" ht="33" hidden="1" customHeight="1" spans="2:45">
      <c r="B123" s="74">
        <v>121</v>
      </c>
      <c r="C123" s="74" t="s">
        <v>53</v>
      </c>
      <c r="D123" s="51" t="s">
        <v>341</v>
      </c>
      <c r="E123" s="51" t="s">
        <v>343</v>
      </c>
      <c r="F123" s="75">
        <v>74</v>
      </c>
      <c r="G123" s="53">
        <v>30100</v>
      </c>
      <c r="H123" s="53">
        <v>29100</v>
      </c>
      <c r="I123" s="60"/>
      <c r="J123" s="53">
        <v>1000</v>
      </c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>
        <f t="shared" si="1"/>
        <v>0</v>
      </c>
      <c r="AJ123" s="76" t="s">
        <v>160</v>
      </c>
      <c r="AK123" s="12"/>
      <c r="AL123" s="12" t="s">
        <v>147</v>
      </c>
      <c r="AM123" s="12"/>
      <c r="AN123" s="53"/>
      <c r="AO123" s="53" t="s">
        <v>161</v>
      </c>
      <c r="AP123" s="53"/>
      <c r="AQ123" s="18" t="s">
        <v>153</v>
      </c>
      <c r="AR123" s="71" t="s">
        <v>293</v>
      </c>
      <c r="AS123" s="71"/>
    </row>
    <row r="124" ht="33" hidden="1" customHeight="1" spans="2:43">
      <c r="B124" s="35">
        <v>122</v>
      </c>
      <c r="C124" s="35" t="s">
        <v>53</v>
      </c>
      <c r="D124" s="36" t="s">
        <v>341</v>
      </c>
      <c r="E124" s="36" t="s">
        <v>344</v>
      </c>
      <c r="F124" s="54">
        <v>7</v>
      </c>
      <c r="G124" s="53">
        <v>3100</v>
      </c>
      <c r="H124" s="53">
        <v>3100</v>
      </c>
      <c r="I124" s="53"/>
      <c r="J124" s="59">
        <v>0</v>
      </c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>
        <f t="shared" si="1"/>
        <v>0</v>
      </c>
      <c r="AJ124" s="63" t="s">
        <v>173</v>
      </c>
      <c r="AK124" s="12"/>
      <c r="AL124" s="12" t="s">
        <v>147</v>
      </c>
      <c r="AM124" s="12"/>
      <c r="AN124" s="53"/>
      <c r="AO124" s="53" t="s">
        <v>207</v>
      </c>
      <c r="AP124" s="53"/>
      <c r="AQ124" s="53"/>
    </row>
    <row r="125" ht="33" customHeight="1" spans="1:43">
      <c r="A125" s="50">
        <v>89</v>
      </c>
      <c r="B125" s="35">
        <v>123</v>
      </c>
      <c r="C125" s="35" t="s">
        <v>60</v>
      </c>
      <c r="D125" s="36" t="s">
        <v>345</v>
      </c>
      <c r="E125" s="51" t="s">
        <v>346</v>
      </c>
      <c r="F125" s="52">
        <v>67</v>
      </c>
      <c r="G125" s="53">
        <v>19300</v>
      </c>
      <c r="H125" s="53">
        <v>19300</v>
      </c>
      <c r="I125" s="53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>
        <f t="shared" si="1"/>
        <v>0</v>
      </c>
      <c r="AJ125" s="63" t="s">
        <v>156</v>
      </c>
      <c r="AK125" s="67" t="s">
        <v>152</v>
      </c>
      <c r="AL125" s="67" t="s">
        <v>152</v>
      </c>
      <c r="AM125" s="67"/>
      <c r="AN125" s="53"/>
      <c r="AO125" s="53"/>
      <c r="AP125" s="53"/>
      <c r="AQ125" s="53"/>
    </row>
    <row r="126" ht="33" customHeight="1" spans="1:43">
      <c r="A126" s="50">
        <v>90</v>
      </c>
      <c r="B126" s="35">
        <v>124</v>
      </c>
      <c r="C126" s="35" t="s">
        <v>60</v>
      </c>
      <c r="D126" s="36" t="s">
        <v>347</v>
      </c>
      <c r="E126" s="51" t="s">
        <v>348</v>
      </c>
      <c r="F126" s="52">
        <v>67</v>
      </c>
      <c r="G126" s="53">
        <v>22700</v>
      </c>
      <c r="H126" s="53">
        <v>22700</v>
      </c>
      <c r="I126" s="53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>
        <f t="shared" si="1"/>
        <v>0</v>
      </c>
      <c r="AJ126" s="63" t="s">
        <v>151</v>
      </c>
      <c r="AK126" s="12"/>
      <c r="AL126" s="12" t="s">
        <v>147</v>
      </c>
      <c r="AM126" s="12" t="s">
        <v>167</v>
      </c>
      <c r="AN126" s="53"/>
      <c r="AO126" s="53"/>
      <c r="AP126" s="53"/>
      <c r="AQ126" s="18" t="s">
        <v>153</v>
      </c>
    </row>
    <row r="127" ht="33" customHeight="1" spans="1:43">
      <c r="A127" s="50">
        <v>91</v>
      </c>
      <c r="B127" s="35">
        <v>125</v>
      </c>
      <c r="C127" s="35" t="s">
        <v>60</v>
      </c>
      <c r="D127" s="36" t="s">
        <v>349</v>
      </c>
      <c r="E127" s="51" t="s">
        <v>350</v>
      </c>
      <c r="F127" s="52">
        <v>155</v>
      </c>
      <c r="G127" s="53">
        <v>51300</v>
      </c>
      <c r="H127" s="53">
        <v>51300</v>
      </c>
      <c r="I127" s="53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>
        <f t="shared" si="1"/>
        <v>0</v>
      </c>
      <c r="AJ127" s="63" t="s">
        <v>156</v>
      </c>
      <c r="AK127" s="67" t="s">
        <v>164</v>
      </c>
      <c r="AL127" s="12" t="s">
        <v>161</v>
      </c>
      <c r="AM127" s="12"/>
      <c r="AN127" s="53"/>
      <c r="AO127" s="53"/>
      <c r="AP127" s="53"/>
      <c r="AQ127" s="53"/>
    </row>
    <row r="128" ht="33" customHeight="1" spans="1:45">
      <c r="A128" s="50">
        <v>92</v>
      </c>
      <c r="B128" s="35">
        <v>126</v>
      </c>
      <c r="C128" s="35" t="s">
        <v>64</v>
      </c>
      <c r="D128" s="36" t="s">
        <v>351</v>
      </c>
      <c r="E128" s="51" t="s">
        <v>352</v>
      </c>
      <c r="F128" s="52">
        <v>46</v>
      </c>
      <c r="G128" s="53">
        <v>17800</v>
      </c>
      <c r="H128" s="53">
        <v>8000</v>
      </c>
      <c r="I128" s="60">
        <v>20</v>
      </c>
      <c r="J128" s="59">
        <v>9800</v>
      </c>
      <c r="K128" s="59">
        <v>3300</v>
      </c>
      <c r="L128" s="59">
        <v>6500</v>
      </c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>
        <f t="shared" si="1"/>
        <v>9800</v>
      </c>
      <c r="AJ128" s="63" t="s">
        <v>156</v>
      </c>
      <c r="AK128" s="67" t="s">
        <v>148</v>
      </c>
      <c r="AL128" s="12" t="s">
        <v>147</v>
      </c>
      <c r="AM128" s="12"/>
      <c r="AN128" s="53"/>
      <c r="AO128" s="53"/>
      <c r="AP128" s="53"/>
      <c r="AQ128" s="18" t="s">
        <v>153</v>
      </c>
      <c r="AR128" s="71" t="s">
        <v>148</v>
      </c>
      <c r="AS128" s="71"/>
    </row>
    <row r="129" s="26" customFormat="1" ht="50" customHeight="1" spans="1:45">
      <c r="A129" s="50">
        <v>93</v>
      </c>
      <c r="B129" s="35">
        <v>127</v>
      </c>
      <c r="C129" s="35" t="s">
        <v>64</v>
      </c>
      <c r="D129" s="36" t="s">
        <v>351</v>
      </c>
      <c r="E129" s="51" t="s">
        <v>353</v>
      </c>
      <c r="F129" s="52">
        <v>123</v>
      </c>
      <c r="G129" s="53">
        <v>35300</v>
      </c>
      <c r="H129" s="53">
        <v>31900</v>
      </c>
      <c r="I129" s="60">
        <v>8</v>
      </c>
      <c r="J129" s="59">
        <v>3400</v>
      </c>
      <c r="K129" s="59">
        <v>2900</v>
      </c>
      <c r="L129" s="59"/>
      <c r="M129" s="59"/>
      <c r="N129" s="59"/>
      <c r="O129" s="59">
        <v>500</v>
      </c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>
        <f t="shared" si="1"/>
        <v>3400</v>
      </c>
      <c r="AJ129" s="64" t="s">
        <v>156</v>
      </c>
      <c r="AK129" s="67" t="s">
        <v>152</v>
      </c>
      <c r="AL129" s="67" t="s">
        <v>152</v>
      </c>
      <c r="AM129" s="67"/>
      <c r="AN129" s="53"/>
      <c r="AO129" s="53"/>
      <c r="AP129" s="53"/>
      <c r="AQ129" s="53"/>
      <c r="AR129" s="71" t="s">
        <v>152</v>
      </c>
      <c r="AS129" s="71"/>
    </row>
    <row r="130" s="26" customFormat="1" ht="50" customHeight="1" spans="1:45">
      <c r="A130" s="50">
        <v>94</v>
      </c>
      <c r="B130" s="35">
        <v>128</v>
      </c>
      <c r="C130" s="35" t="s">
        <v>64</v>
      </c>
      <c r="D130" s="36" t="s">
        <v>351</v>
      </c>
      <c r="E130" s="51" t="s">
        <v>354</v>
      </c>
      <c r="F130" s="52">
        <v>355</v>
      </c>
      <c r="G130" s="53">
        <v>122100</v>
      </c>
      <c r="H130" s="53">
        <v>115400</v>
      </c>
      <c r="I130" s="60">
        <v>17</v>
      </c>
      <c r="J130" s="59">
        <v>6700</v>
      </c>
      <c r="K130" s="59">
        <v>6700</v>
      </c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>
        <f t="shared" si="1"/>
        <v>6700</v>
      </c>
      <c r="AJ130" s="64" t="s">
        <v>156</v>
      </c>
      <c r="AK130" s="67" t="s">
        <v>152</v>
      </c>
      <c r="AL130" s="67" t="s">
        <v>152</v>
      </c>
      <c r="AM130" s="67"/>
      <c r="AN130" s="53"/>
      <c r="AO130" s="53"/>
      <c r="AP130" s="53"/>
      <c r="AQ130" s="53"/>
      <c r="AR130" s="71" t="s">
        <v>152</v>
      </c>
      <c r="AS130" s="71"/>
    </row>
    <row r="131" ht="33" hidden="1" customHeight="1" spans="2:43">
      <c r="B131" s="35">
        <v>129</v>
      </c>
      <c r="C131" s="35" t="s">
        <v>64</v>
      </c>
      <c r="D131" s="36" t="s">
        <v>355</v>
      </c>
      <c r="E131" s="36" t="s">
        <v>356</v>
      </c>
      <c r="F131" s="54">
        <v>20</v>
      </c>
      <c r="G131" s="53">
        <v>4800</v>
      </c>
      <c r="H131" s="53">
        <v>4800</v>
      </c>
      <c r="I131" s="53"/>
      <c r="J131" s="59">
        <v>0</v>
      </c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>
        <f t="shared" ref="AI131:AI174" si="2">SUM(K131:AH131)</f>
        <v>0</v>
      </c>
      <c r="AJ131" s="63" t="s">
        <v>173</v>
      </c>
      <c r="AK131" s="12"/>
      <c r="AL131" s="12" t="s">
        <v>152</v>
      </c>
      <c r="AM131" s="12"/>
      <c r="AN131" s="53"/>
      <c r="AO131" s="53" t="s">
        <v>148</v>
      </c>
      <c r="AP131" s="53"/>
      <c r="AQ131" s="53"/>
    </row>
    <row r="132" ht="33" customHeight="1" spans="1:45">
      <c r="A132" s="50">
        <v>95</v>
      </c>
      <c r="B132" s="35">
        <v>130</v>
      </c>
      <c r="C132" s="35" t="s">
        <v>64</v>
      </c>
      <c r="D132" s="36" t="s">
        <v>355</v>
      </c>
      <c r="E132" s="51" t="s">
        <v>357</v>
      </c>
      <c r="F132" s="52">
        <v>5</v>
      </c>
      <c r="G132" s="53">
        <v>1500</v>
      </c>
      <c r="H132" s="53">
        <v>1100</v>
      </c>
      <c r="I132" s="60">
        <v>2</v>
      </c>
      <c r="J132" s="59">
        <v>400</v>
      </c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>
        <v>400</v>
      </c>
      <c r="AC132" s="59"/>
      <c r="AD132" s="59"/>
      <c r="AE132" s="59"/>
      <c r="AF132" s="59"/>
      <c r="AG132" s="59"/>
      <c r="AH132" s="59"/>
      <c r="AI132" s="59">
        <f t="shared" si="2"/>
        <v>400</v>
      </c>
      <c r="AJ132" s="63" t="s">
        <v>146</v>
      </c>
      <c r="AK132" s="12"/>
      <c r="AL132" s="12" t="s">
        <v>152</v>
      </c>
      <c r="AM132" s="12" t="s">
        <v>207</v>
      </c>
      <c r="AN132" s="53"/>
      <c r="AO132" s="53"/>
      <c r="AP132" s="53"/>
      <c r="AQ132" s="53"/>
      <c r="AR132" s="71" t="s">
        <v>207</v>
      </c>
      <c r="AS132" s="71"/>
    </row>
    <row r="133" ht="33" hidden="1" customHeight="1" spans="2:43">
      <c r="B133" s="35">
        <v>131</v>
      </c>
      <c r="C133" s="35" t="s">
        <v>64</v>
      </c>
      <c r="D133" s="36" t="s">
        <v>358</v>
      </c>
      <c r="E133" s="36" t="s">
        <v>359</v>
      </c>
      <c r="F133" s="54">
        <v>28</v>
      </c>
      <c r="G133" s="53">
        <v>8400</v>
      </c>
      <c r="H133" s="53">
        <v>8400</v>
      </c>
      <c r="I133" s="53"/>
      <c r="J133" s="59">
        <v>0</v>
      </c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>
        <f t="shared" si="2"/>
        <v>0</v>
      </c>
      <c r="AJ133" s="63" t="s">
        <v>173</v>
      </c>
      <c r="AK133" s="12"/>
      <c r="AL133" s="12" t="s">
        <v>152</v>
      </c>
      <c r="AM133" s="12"/>
      <c r="AN133" s="53"/>
      <c r="AO133" s="53" t="s">
        <v>207</v>
      </c>
      <c r="AP133" s="53"/>
      <c r="AQ133" s="53"/>
    </row>
    <row r="134" ht="33" hidden="1" customHeight="1" spans="2:44">
      <c r="B134" s="35">
        <v>132</v>
      </c>
      <c r="C134" s="35" t="s">
        <v>64</v>
      </c>
      <c r="D134" s="36" t="s">
        <v>358</v>
      </c>
      <c r="E134" s="36" t="s">
        <v>360</v>
      </c>
      <c r="F134" s="54">
        <v>56</v>
      </c>
      <c r="G134" s="53">
        <v>19000</v>
      </c>
      <c r="H134" s="53">
        <v>16900</v>
      </c>
      <c r="I134" s="53"/>
      <c r="J134" s="59">
        <v>2100</v>
      </c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>
        <f t="shared" si="2"/>
        <v>0</v>
      </c>
      <c r="AJ134" s="63" t="s">
        <v>173</v>
      </c>
      <c r="AK134" s="12"/>
      <c r="AL134" s="12" t="s">
        <v>152</v>
      </c>
      <c r="AM134" s="12"/>
      <c r="AN134" s="53"/>
      <c r="AO134" s="53" t="s">
        <v>148</v>
      </c>
      <c r="AP134" s="53"/>
      <c r="AQ134" s="53"/>
      <c r="AR134" s="26" t="s">
        <v>148</v>
      </c>
    </row>
    <row r="135" ht="33" customHeight="1" spans="1:43">
      <c r="A135" s="50">
        <v>96</v>
      </c>
      <c r="B135" s="35">
        <v>133</v>
      </c>
      <c r="C135" s="35" t="s">
        <v>64</v>
      </c>
      <c r="D135" s="36" t="s">
        <v>358</v>
      </c>
      <c r="E135" s="51" t="s">
        <v>361</v>
      </c>
      <c r="F135" s="52">
        <v>46</v>
      </c>
      <c r="G135" s="53">
        <v>22200</v>
      </c>
      <c r="H135" s="53">
        <v>22200</v>
      </c>
      <c r="I135" s="53"/>
      <c r="J135" s="59">
        <v>0</v>
      </c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>
        <f t="shared" si="2"/>
        <v>0</v>
      </c>
      <c r="AJ135" s="63" t="s">
        <v>156</v>
      </c>
      <c r="AK135" s="67" t="s">
        <v>207</v>
      </c>
      <c r="AL135" s="12" t="s">
        <v>147</v>
      </c>
      <c r="AM135" s="12"/>
      <c r="AN135" s="53"/>
      <c r="AO135" s="53"/>
      <c r="AP135" s="53"/>
      <c r="AQ135" s="53"/>
    </row>
    <row r="136" s="46" customFormat="1" ht="33" hidden="1" customHeight="1" spans="2:45">
      <c r="B136" s="74">
        <v>134</v>
      </c>
      <c r="C136" s="74" t="s">
        <v>64</v>
      </c>
      <c r="D136" s="51" t="s">
        <v>358</v>
      </c>
      <c r="E136" s="51" t="s">
        <v>362</v>
      </c>
      <c r="F136" s="75">
        <v>29</v>
      </c>
      <c r="G136" s="53">
        <v>11700</v>
      </c>
      <c r="H136" s="53">
        <f>10200-500</f>
        <v>9700</v>
      </c>
      <c r="I136" s="60">
        <v>3</v>
      </c>
      <c r="J136" s="53">
        <f>1500+500</f>
        <v>2000</v>
      </c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>
        <f t="shared" si="2"/>
        <v>0</v>
      </c>
      <c r="AJ136" s="76" t="s">
        <v>173</v>
      </c>
      <c r="AK136" s="12"/>
      <c r="AL136" s="12" t="s">
        <v>152</v>
      </c>
      <c r="AM136" s="12"/>
      <c r="AN136" s="53"/>
      <c r="AO136" s="53" t="s">
        <v>207</v>
      </c>
      <c r="AP136" s="53">
        <v>500</v>
      </c>
      <c r="AQ136" s="53"/>
      <c r="AR136" s="71" t="s">
        <v>207</v>
      </c>
      <c r="AS136" s="71"/>
    </row>
    <row r="137" ht="33" hidden="1" customHeight="1" spans="2:43">
      <c r="B137" s="35">
        <v>135</v>
      </c>
      <c r="C137" s="35" t="s">
        <v>64</v>
      </c>
      <c r="D137" s="36" t="s">
        <v>363</v>
      </c>
      <c r="E137" s="36" t="s">
        <v>364</v>
      </c>
      <c r="F137" s="54">
        <v>85</v>
      </c>
      <c r="G137" s="53">
        <v>31700</v>
      </c>
      <c r="H137" s="53">
        <v>31700</v>
      </c>
      <c r="I137" s="53"/>
      <c r="J137" s="59">
        <v>0</v>
      </c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>
        <f t="shared" si="2"/>
        <v>0</v>
      </c>
      <c r="AJ137" s="63" t="s">
        <v>173</v>
      </c>
      <c r="AK137" s="12"/>
      <c r="AL137" s="12" t="s">
        <v>152</v>
      </c>
      <c r="AM137" s="12"/>
      <c r="AN137" s="53"/>
      <c r="AO137" s="53" t="s">
        <v>207</v>
      </c>
      <c r="AP137" s="53"/>
      <c r="AQ137" s="53"/>
    </row>
    <row r="138" ht="33" hidden="1" customHeight="1" spans="2:43">
      <c r="B138" s="35">
        <v>136</v>
      </c>
      <c r="C138" s="35"/>
      <c r="D138" s="36"/>
      <c r="E138" s="36"/>
      <c r="F138" s="54"/>
      <c r="G138" s="53"/>
      <c r="H138" s="53"/>
      <c r="I138" s="53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>
        <f t="shared" si="2"/>
        <v>0</v>
      </c>
      <c r="AJ138" s="63"/>
      <c r="AK138" s="12"/>
      <c r="AL138" s="12" t="s">
        <v>234</v>
      </c>
      <c r="AM138" s="12"/>
      <c r="AN138" s="53"/>
      <c r="AO138" s="53"/>
      <c r="AP138" s="53"/>
      <c r="AQ138" s="53"/>
    </row>
    <row r="139" ht="33" hidden="1" customHeight="1" spans="2:43">
      <c r="B139" s="35">
        <v>137</v>
      </c>
      <c r="C139" s="35" t="s">
        <v>68</v>
      </c>
      <c r="D139" s="36" t="s">
        <v>365</v>
      </c>
      <c r="E139" s="36" t="s">
        <v>366</v>
      </c>
      <c r="F139" s="54">
        <v>2</v>
      </c>
      <c r="G139" s="53">
        <v>400</v>
      </c>
      <c r="H139" s="53">
        <v>400</v>
      </c>
      <c r="I139" s="53"/>
      <c r="J139" s="59">
        <v>0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>
        <f t="shared" si="2"/>
        <v>0</v>
      </c>
      <c r="AJ139" s="63" t="s">
        <v>173</v>
      </c>
      <c r="AK139" s="12"/>
      <c r="AL139" s="12" t="s">
        <v>152</v>
      </c>
      <c r="AM139" s="12"/>
      <c r="AN139" s="53"/>
      <c r="AO139" s="53" t="s">
        <v>148</v>
      </c>
      <c r="AP139" s="53"/>
      <c r="AQ139" s="53"/>
    </row>
    <row r="140" ht="33" hidden="1" customHeight="1" spans="2:43">
      <c r="B140" s="35">
        <v>138</v>
      </c>
      <c r="C140" s="35" t="s">
        <v>68</v>
      </c>
      <c r="D140" s="36" t="s">
        <v>365</v>
      </c>
      <c r="E140" s="36" t="s">
        <v>367</v>
      </c>
      <c r="F140" s="54">
        <v>1</v>
      </c>
      <c r="G140" s="53">
        <v>500</v>
      </c>
      <c r="H140" s="53">
        <v>500</v>
      </c>
      <c r="I140" s="53"/>
      <c r="J140" s="59">
        <v>0</v>
      </c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>
        <f t="shared" si="2"/>
        <v>0</v>
      </c>
      <c r="AJ140" s="63" t="s">
        <v>173</v>
      </c>
      <c r="AK140" s="12"/>
      <c r="AL140" s="12" t="s">
        <v>152</v>
      </c>
      <c r="AM140" s="12"/>
      <c r="AN140" s="53"/>
      <c r="AO140" s="53" t="s">
        <v>148</v>
      </c>
      <c r="AP140" s="53"/>
      <c r="AQ140" s="53"/>
    </row>
    <row r="141" ht="33" hidden="1" customHeight="1" spans="2:43">
      <c r="B141" s="35">
        <v>139</v>
      </c>
      <c r="C141" s="35" t="s">
        <v>68</v>
      </c>
      <c r="D141" s="36" t="s">
        <v>365</v>
      </c>
      <c r="E141" s="36" t="s">
        <v>368</v>
      </c>
      <c r="F141" s="54">
        <v>1</v>
      </c>
      <c r="G141" s="53">
        <v>100</v>
      </c>
      <c r="H141" s="53">
        <v>100</v>
      </c>
      <c r="I141" s="53"/>
      <c r="J141" s="59">
        <v>0</v>
      </c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>
        <f t="shared" si="2"/>
        <v>0</v>
      </c>
      <c r="AJ141" s="63" t="s">
        <v>173</v>
      </c>
      <c r="AK141" s="12"/>
      <c r="AL141" s="12" t="s">
        <v>152</v>
      </c>
      <c r="AM141" s="12"/>
      <c r="AN141" s="53"/>
      <c r="AO141" s="53" t="s">
        <v>148</v>
      </c>
      <c r="AP141" s="53"/>
      <c r="AQ141" s="53"/>
    </row>
    <row r="142" ht="33" hidden="1" customHeight="1" spans="2:43">
      <c r="B142" s="35">
        <v>140</v>
      </c>
      <c r="C142" s="35" t="s">
        <v>68</v>
      </c>
      <c r="D142" s="36" t="s">
        <v>369</v>
      </c>
      <c r="E142" s="36" t="s">
        <v>370</v>
      </c>
      <c r="F142" s="54">
        <v>23</v>
      </c>
      <c r="G142" s="53">
        <v>10300</v>
      </c>
      <c r="H142" s="53">
        <v>10300</v>
      </c>
      <c r="I142" s="53"/>
      <c r="J142" s="59">
        <v>0</v>
      </c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>
        <f t="shared" si="2"/>
        <v>0</v>
      </c>
      <c r="AJ142" s="63" t="s">
        <v>371</v>
      </c>
      <c r="AK142" s="67"/>
      <c r="AL142" s="12" t="s">
        <v>152</v>
      </c>
      <c r="AM142" s="12"/>
      <c r="AN142" s="53"/>
      <c r="AO142" s="53" t="s">
        <v>148</v>
      </c>
      <c r="AP142" s="53"/>
      <c r="AQ142" s="53"/>
    </row>
    <row r="143" ht="33" hidden="1" customHeight="1" spans="2:43">
      <c r="B143" s="35">
        <v>141</v>
      </c>
      <c r="C143" s="35" t="s">
        <v>68</v>
      </c>
      <c r="D143" s="36" t="s">
        <v>372</v>
      </c>
      <c r="E143" s="36" t="s">
        <v>373</v>
      </c>
      <c r="F143" s="54">
        <v>122</v>
      </c>
      <c r="G143" s="53">
        <v>41200</v>
      </c>
      <c r="H143" s="53">
        <v>41200</v>
      </c>
      <c r="I143" s="53"/>
      <c r="J143" s="59">
        <v>0</v>
      </c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>
        <f t="shared" si="2"/>
        <v>0</v>
      </c>
      <c r="AJ143" s="63" t="s">
        <v>160</v>
      </c>
      <c r="AK143" s="12"/>
      <c r="AL143" s="12" t="s">
        <v>152</v>
      </c>
      <c r="AM143" s="12"/>
      <c r="AN143" s="53"/>
      <c r="AO143" s="18" t="s">
        <v>245</v>
      </c>
      <c r="AP143" s="53"/>
      <c r="AQ143" s="18" t="s">
        <v>153</v>
      </c>
    </row>
    <row r="144" ht="33" hidden="1" customHeight="1" spans="2:44">
      <c r="B144" s="35">
        <v>142</v>
      </c>
      <c r="C144" s="35" t="s">
        <v>68</v>
      </c>
      <c r="D144" s="36" t="s">
        <v>374</v>
      </c>
      <c r="E144" s="36" t="s">
        <v>375</v>
      </c>
      <c r="F144" s="54">
        <v>118</v>
      </c>
      <c r="G144" s="53">
        <v>47200</v>
      </c>
      <c r="H144" s="53">
        <f>42800-3300</f>
        <v>39500</v>
      </c>
      <c r="I144" s="60"/>
      <c r="J144" s="59">
        <f>4400+3300</f>
        <v>7700</v>
      </c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>
        <f t="shared" si="2"/>
        <v>0</v>
      </c>
      <c r="AJ144" s="63" t="s">
        <v>160</v>
      </c>
      <c r="AK144" s="12"/>
      <c r="AL144" s="12" t="s">
        <v>152</v>
      </c>
      <c r="AM144" s="12"/>
      <c r="AN144" s="53"/>
      <c r="AO144" s="18" t="s">
        <v>245</v>
      </c>
      <c r="AP144" s="53">
        <v>3300</v>
      </c>
      <c r="AQ144" s="18" t="s">
        <v>153</v>
      </c>
      <c r="AR144" s="26" t="s">
        <v>293</v>
      </c>
    </row>
    <row r="145" ht="33" hidden="1" customHeight="1" spans="2:44">
      <c r="B145" s="35">
        <v>143</v>
      </c>
      <c r="C145" s="35" t="s">
        <v>68</v>
      </c>
      <c r="D145" s="36" t="s">
        <v>374</v>
      </c>
      <c r="E145" s="36" t="s">
        <v>376</v>
      </c>
      <c r="F145" s="54">
        <v>29</v>
      </c>
      <c r="G145" s="53">
        <v>11700</v>
      </c>
      <c r="H145" s="53">
        <f>10800-1300</f>
        <v>9500</v>
      </c>
      <c r="I145" s="60"/>
      <c r="J145" s="59">
        <f>900+1300</f>
        <v>2200</v>
      </c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>
        <f t="shared" si="2"/>
        <v>0</v>
      </c>
      <c r="AJ145" s="63" t="s">
        <v>160</v>
      </c>
      <c r="AK145" s="12"/>
      <c r="AL145" s="12" t="s">
        <v>152</v>
      </c>
      <c r="AM145" s="12"/>
      <c r="AN145" s="53"/>
      <c r="AO145" s="18" t="s">
        <v>245</v>
      </c>
      <c r="AP145" s="53">
        <v>1300</v>
      </c>
      <c r="AQ145" s="18" t="s">
        <v>153</v>
      </c>
      <c r="AR145" s="26" t="s">
        <v>293</v>
      </c>
    </row>
    <row r="146" ht="33" hidden="1" customHeight="1" spans="2:44">
      <c r="B146" s="35">
        <v>144</v>
      </c>
      <c r="C146" s="35" t="s">
        <v>68</v>
      </c>
      <c r="D146" s="36" t="s">
        <v>374</v>
      </c>
      <c r="E146" s="36" t="s">
        <v>377</v>
      </c>
      <c r="F146" s="54">
        <v>46</v>
      </c>
      <c r="G146" s="53">
        <v>18000</v>
      </c>
      <c r="H146" s="53">
        <f>17500-4100</f>
        <v>13400</v>
      </c>
      <c r="I146" s="60"/>
      <c r="J146" s="59">
        <f>500+4100</f>
        <v>4600</v>
      </c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>
        <f t="shared" si="2"/>
        <v>0</v>
      </c>
      <c r="AJ146" s="63" t="s">
        <v>160</v>
      </c>
      <c r="AK146" s="12"/>
      <c r="AL146" s="12" t="s">
        <v>152</v>
      </c>
      <c r="AM146" s="12"/>
      <c r="AN146" s="53"/>
      <c r="AO146" s="18" t="s">
        <v>245</v>
      </c>
      <c r="AP146" s="53">
        <v>4100</v>
      </c>
      <c r="AQ146" s="18" t="s">
        <v>153</v>
      </c>
      <c r="AR146" s="26" t="s">
        <v>293</v>
      </c>
    </row>
    <row r="147" ht="33" hidden="1" customHeight="1" spans="2:44">
      <c r="B147" s="35">
        <v>145</v>
      </c>
      <c r="C147" s="35" t="s">
        <v>68</v>
      </c>
      <c r="D147" s="36" t="s">
        <v>374</v>
      </c>
      <c r="E147" s="36" t="s">
        <v>378</v>
      </c>
      <c r="F147" s="54">
        <v>145</v>
      </c>
      <c r="G147" s="53">
        <v>60700</v>
      </c>
      <c r="H147" s="53">
        <f>57400-500</f>
        <v>56900</v>
      </c>
      <c r="I147" s="60"/>
      <c r="J147" s="59">
        <f>3300+500</f>
        <v>3800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>
        <f t="shared" si="2"/>
        <v>0</v>
      </c>
      <c r="AJ147" s="63" t="s">
        <v>160</v>
      </c>
      <c r="AK147" s="67"/>
      <c r="AL147" s="12" t="s">
        <v>152</v>
      </c>
      <c r="AM147" s="12"/>
      <c r="AN147" s="53"/>
      <c r="AO147" s="18" t="s">
        <v>245</v>
      </c>
      <c r="AP147" s="53">
        <v>500</v>
      </c>
      <c r="AQ147" s="18" t="s">
        <v>153</v>
      </c>
      <c r="AR147" s="26" t="s">
        <v>293</v>
      </c>
    </row>
    <row r="148" ht="33" hidden="1" customHeight="1" spans="2:44">
      <c r="B148" s="35">
        <v>146</v>
      </c>
      <c r="C148" s="35" t="s">
        <v>68</v>
      </c>
      <c r="D148" s="36" t="s">
        <v>379</v>
      </c>
      <c r="E148" s="36" t="s">
        <v>380</v>
      </c>
      <c r="F148" s="54">
        <v>59</v>
      </c>
      <c r="G148" s="53">
        <v>22500</v>
      </c>
      <c r="H148" s="53">
        <v>21200</v>
      </c>
      <c r="I148" s="53"/>
      <c r="J148" s="59">
        <v>1300</v>
      </c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>
        <f t="shared" si="2"/>
        <v>0</v>
      </c>
      <c r="AJ148" s="63" t="s">
        <v>371</v>
      </c>
      <c r="AK148" s="12"/>
      <c r="AL148" s="12" t="s">
        <v>152</v>
      </c>
      <c r="AM148" s="12"/>
      <c r="AN148" s="53"/>
      <c r="AO148" s="53" t="s">
        <v>148</v>
      </c>
      <c r="AP148" s="53"/>
      <c r="AQ148" s="53"/>
      <c r="AR148" s="26" t="s">
        <v>148</v>
      </c>
    </row>
    <row r="149" ht="33" customHeight="1" spans="1:45">
      <c r="A149" s="50">
        <v>97</v>
      </c>
      <c r="B149" s="35">
        <v>147</v>
      </c>
      <c r="C149" s="35" t="s">
        <v>68</v>
      </c>
      <c r="D149" s="36" t="s">
        <v>381</v>
      </c>
      <c r="E149" s="51" t="s">
        <v>382</v>
      </c>
      <c r="F149" s="52">
        <v>212</v>
      </c>
      <c r="G149" s="53">
        <v>57900</v>
      </c>
      <c r="H149" s="53">
        <v>57300</v>
      </c>
      <c r="I149" s="60">
        <v>2</v>
      </c>
      <c r="J149" s="59">
        <v>600</v>
      </c>
      <c r="K149" s="59"/>
      <c r="L149" s="59"/>
      <c r="M149" s="59"/>
      <c r="N149" s="59"/>
      <c r="O149" s="59"/>
      <c r="P149" s="59"/>
      <c r="Q149" s="59">
        <v>600</v>
      </c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>
        <f t="shared" si="2"/>
        <v>600</v>
      </c>
      <c r="AJ149" s="63" t="s">
        <v>156</v>
      </c>
      <c r="AK149" s="67" t="s">
        <v>207</v>
      </c>
      <c r="AL149" s="12" t="s">
        <v>147</v>
      </c>
      <c r="AM149" s="12"/>
      <c r="AN149" s="53"/>
      <c r="AO149" s="53"/>
      <c r="AP149" s="53"/>
      <c r="AQ149" s="53"/>
      <c r="AR149" s="71" t="s">
        <v>207</v>
      </c>
      <c r="AS149" s="71"/>
    </row>
    <row r="150" s="26" customFormat="1" ht="50" customHeight="1" spans="1:45">
      <c r="A150" s="50">
        <v>98</v>
      </c>
      <c r="B150" s="35">
        <v>148</v>
      </c>
      <c r="C150" s="35" t="s">
        <v>68</v>
      </c>
      <c r="D150" s="36" t="s">
        <v>381</v>
      </c>
      <c r="E150" s="51" t="s">
        <v>383</v>
      </c>
      <c r="F150" s="52">
        <v>62</v>
      </c>
      <c r="G150" s="53">
        <v>20400</v>
      </c>
      <c r="H150" s="53">
        <v>20100</v>
      </c>
      <c r="I150" s="60">
        <v>1</v>
      </c>
      <c r="J150" s="59">
        <v>300</v>
      </c>
      <c r="K150" s="59">
        <v>300</v>
      </c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>
        <f t="shared" si="2"/>
        <v>300</v>
      </c>
      <c r="AJ150" s="64" t="s">
        <v>156</v>
      </c>
      <c r="AK150" s="67" t="s">
        <v>152</v>
      </c>
      <c r="AL150" s="67" t="s">
        <v>152</v>
      </c>
      <c r="AM150" s="67"/>
      <c r="AN150" s="53"/>
      <c r="AO150" s="53"/>
      <c r="AP150" s="53"/>
      <c r="AQ150" s="53"/>
      <c r="AR150" s="71" t="s">
        <v>152</v>
      </c>
      <c r="AS150" s="71"/>
    </row>
    <row r="151" ht="33" customHeight="1" spans="1:43">
      <c r="A151" s="50">
        <v>99</v>
      </c>
      <c r="B151" s="35">
        <v>149</v>
      </c>
      <c r="C151" s="35" t="s">
        <v>70</v>
      </c>
      <c r="D151" s="36" t="s">
        <v>384</v>
      </c>
      <c r="E151" s="51" t="s">
        <v>385</v>
      </c>
      <c r="F151" s="52">
        <v>349</v>
      </c>
      <c r="G151" s="53">
        <v>124700</v>
      </c>
      <c r="H151" s="53">
        <v>124700</v>
      </c>
      <c r="I151" s="53"/>
      <c r="J151" s="59">
        <v>0</v>
      </c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>
        <f t="shared" si="2"/>
        <v>0</v>
      </c>
      <c r="AJ151" s="63" t="s">
        <v>151</v>
      </c>
      <c r="AK151" s="12"/>
      <c r="AL151" s="12" t="s">
        <v>147</v>
      </c>
      <c r="AM151" s="12" t="s">
        <v>245</v>
      </c>
      <c r="AN151" s="53"/>
      <c r="AO151" s="53"/>
      <c r="AP151" s="53"/>
      <c r="AQ151" s="18" t="s">
        <v>153</v>
      </c>
    </row>
    <row r="152" ht="33" customHeight="1" spans="1:45">
      <c r="A152" s="50">
        <v>100</v>
      </c>
      <c r="B152" s="35">
        <v>150</v>
      </c>
      <c r="C152" s="35" t="s">
        <v>70</v>
      </c>
      <c r="D152" s="36" t="s">
        <v>386</v>
      </c>
      <c r="E152" s="51" t="s">
        <v>387</v>
      </c>
      <c r="F152" s="52">
        <v>156</v>
      </c>
      <c r="G152" s="53">
        <v>55000</v>
      </c>
      <c r="H152" s="53">
        <v>53900</v>
      </c>
      <c r="I152" s="60">
        <v>3</v>
      </c>
      <c r="J152" s="59">
        <v>1100</v>
      </c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>
        <v>1100</v>
      </c>
      <c r="AC152" s="59"/>
      <c r="AD152" s="59"/>
      <c r="AE152" s="59"/>
      <c r="AF152" s="59"/>
      <c r="AG152" s="59"/>
      <c r="AH152" s="59"/>
      <c r="AI152" s="59">
        <f t="shared" si="2"/>
        <v>1100</v>
      </c>
      <c r="AJ152" s="63" t="s">
        <v>151</v>
      </c>
      <c r="AK152" s="12"/>
      <c r="AL152" s="12" t="s">
        <v>147</v>
      </c>
      <c r="AM152" s="12" t="s">
        <v>245</v>
      </c>
      <c r="AN152" s="53"/>
      <c r="AO152" s="53"/>
      <c r="AP152" s="53"/>
      <c r="AQ152" s="18" t="s">
        <v>153</v>
      </c>
      <c r="AR152" s="71" t="s">
        <v>207</v>
      </c>
      <c r="AS152" s="71"/>
    </row>
    <row r="153" ht="33" customHeight="1" spans="1:43">
      <c r="A153" s="50">
        <v>101</v>
      </c>
      <c r="B153" s="35">
        <v>151</v>
      </c>
      <c r="C153" s="35" t="s">
        <v>70</v>
      </c>
      <c r="D153" s="36" t="s">
        <v>388</v>
      </c>
      <c r="E153" s="51" t="s">
        <v>389</v>
      </c>
      <c r="F153" s="52">
        <v>213</v>
      </c>
      <c r="G153" s="53">
        <v>63900</v>
      </c>
      <c r="H153" s="53">
        <v>63900</v>
      </c>
      <c r="I153" s="53"/>
      <c r="J153" s="59">
        <v>0</v>
      </c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>
        <f t="shared" si="2"/>
        <v>0</v>
      </c>
      <c r="AJ153" s="63" t="s">
        <v>156</v>
      </c>
      <c r="AK153" s="67" t="s">
        <v>152</v>
      </c>
      <c r="AL153" s="67" t="s">
        <v>152</v>
      </c>
      <c r="AM153" s="67"/>
      <c r="AN153" s="53"/>
      <c r="AO153" s="53"/>
      <c r="AP153" s="53"/>
      <c r="AQ153" s="53"/>
    </row>
    <row r="154" ht="33" customHeight="1" spans="1:43">
      <c r="A154" s="50">
        <v>102</v>
      </c>
      <c r="B154" s="35">
        <v>152</v>
      </c>
      <c r="C154" s="35" t="s">
        <v>70</v>
      </c>
      <c r="D154" s="36" t="s">
        <v>390</v>
      </c>
      <c r="E154" s="51" t="s">
        <v>391</v>
      </c>
      <c r="F154" s="52">
        <v>121</v>
      </c>
      <c r="G154" s="53">
        <v>50100</v>
      </c>
      <c r="H154" s="53">
        <v>50100</v>
      </c>
      <c r="I154" s="53"/>
      <c r="J154" s="59">
        <v>0</v>
      </c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>
        <f t="shared" si="2"/>
        <v>0</v>
      </c>
      <c r="AJ154" s="63" t="s">
        <v>156</v>
      </c>
      <c r="AK154" s="67" t="s">
        <v>148</v>
      </c>
      <c r="AL154" s="12" t="s">
        <v>147</v>
      </c>
      <c r="AM154" s="12"/>
      <c r="AN154" s="53"/>
      <c r="AO154" s="53"/>
      <c r="AP154" s="53"/>
      <c r="AQ154" s="18" t="s">
        <v>153</v>
      </c>
    </row>
    <row r="155" ht="33" customHeight="1" spans="1:43">
      <c r="A155" s="50">
        <v>103</v>
      </c>
      <c r="B155" s="35">
        <v>153</v>
      </c>
      <c r="C155" s="35" t="s">
        <v>70</v>
      </c>
      <c r="D155" s="36" t="s">
        <v>392</v>
      </c>
      <c r="E155" s="51" t="s">
        <v>393</v>
      </c>
      <c r="F155" s="52">
        <v>5</v>
      </c>
      <c r="G155" s="53">
        <v>2300</v>
      </c>
      <c r="H155" s="53">
        <v>2300</v>
      </c>
      <c r="I155" s="53"/>
      <c r="J155" s="59">
        <v>0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>
        <f t="shared" si="2"/>
        <v>0</v>
      </c>
      <c r="AJ155" s="63" t="s">
        <v>146</v>
      </c>
      <c r="AK155" s="12"/>
      <c r="AL155" s="12" t="s">
        <v>147</v>
      </c>
      <c r="AM155" s="12" t="s">
        <v>148</v>
      </c>
      <c r="AN155" s="53"/>
      <c r="AO155" s="53"/>
      <c r="AP155" s="53"/>
      <c r="AQ155" s="53"/>
    </row>
    <row r="156" ht="33" customHeight="1" spans="1:45">
      <c r="A156" s="50">
        <v>104</v>
      </c>
      <c r="B156" s="35">
        <v>154</v>
      </c>
      <c r="C156" s="35" t="s">
        <v>70</v>
      </c>
      <c r="D156" s="36" t="s">
        <v>394</v>
      </c>
      <c r="E156" s="51" t="s">
        <v>395</v>
      </c>
      <c r="F156" s="52">
        <v>200</v>
      </c>
      <c r="G156" s="53">
        <v>95100</v>
      </c>
      <c r="H156" s="53">
        <v>94500</v>
      </c>
      <c r="I156" s="60">
        <v>2</v>
      </c>
      <c r="J156" s="59">
        <v>600</v>
      </c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>
        <v>600</v>
      </c>
      <c r="AC156" s="59"/>
      <c r="AD156" s="59"/>
      <c r="AE156" s="59"/>
      <c r="AF156" s="59"/>
      <c r="AG156" s="59"/>
      <c r="AH156" s="59"/>
      <c r="AI156" s="59">
        <f t="shared" si="2"/>
        <v>600</v>
      </c>
      <c r="AJ156" s="63" t="s">
        <v>156</v>
      </c>
      <c r="AK156" s="67" t="s">
        <v>207</v>
      </c>
      <c r="AL156" s="12" t="s">
        <v>147</v>
      </c>
      <c r="AM156" s="12"/>
      <c r="AN156" s="53"/>
      <c r="AO156" s="53"/>
      <c r="AP156" s="53"/>
      <c r="AQ156" s="18" t="s">
        <v>153</v>
      </c>
      <c r="AR156" s="71" t="s">
        <v>207</v>
      </c>
      <c r="AS156" s="71"/>
    </row>
    <row r="157" ht="33" hidden="1" customHeight="1" spans="2:44">
      <c r="B157" s="35">
        <v>155</v>
      </c>
      <c r="C157" s="35" t="s">
        <v>70</v>
      </c>
      <c r="D157" s="36" t="s">
        <v>396</v>
      </c>
      <c r="E157" s="36" t="s">
        <v>397</v>
      </c>
      <c r="F157" s="54">
        <v>41</v>
      </c>
      <c r="G157" s="53">
        <v>16900</v>
      </c>
      <c r="H157" s="53">
        <v>16400</v>
      </c>
      <c r="I157" s="53"/>
      <c r="J157" s="59">
        <v>500</v>
      </c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>
        <f t="shared" si="2"/>
        <v>0</v>
      </c>
      <c r="AJ157" s="63" t="s">
        <v>173</v>
      </c>
      <c r="AK157" s="12"/>
      <c r="AL157" s="12" t="s">
        <v>147</v>
      </c>
      <c r="AM157" s="12"/>
      <c r="AN157" s="53"/>
      <c r="AO157" s="53" t="s">
        <v>148</v>
      </c>
      <c r="AP157" s="53"/>
      <c r="AQ157" s="53"/>
      <c r="AR157" s="26" t="s">
        <v>148</v>
      </c>
    </row>
    <row r="158" ht="33" hidden="1" customHeight="1" spans="2:56">
      <c r="B158" s="35">
        <v>156</v>
      </c>
      <c r="C158" s="35" t="s">
        <v>77</v>
      </c>
      <c r="D158" s="36" t="s">
        <v>398</v>
      </c>
      <c r="E158" s="36" t="s">
        <v>399</v>
      </c>
      <c r="F158" s="54">
        <v>139</v>
      </c>
      <c r="G158" s="53">
        <v>49900</v>
      </c>
      <c r="H158" s="53">
        <v>48500</v>
      </c>
      <c r="I158" s="60">
        <v>4</v>
      </c>
      <c r="J158" s="59">
        <v>1400</v>
      </c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>
        <f t="shared" si="2"/>
        <v>0</v>
      </c>
      <c r="AJ158" s="63" t="s">
        <v>160</v>
      </c>
      <c r="AK158" s="12"/>
      <c r="AL158" s="12" t="s">
        <v>147</v>
      </c>
      <c r="AM158" s="12"/>
      <c r="AN158" s="53"/>
      <c r="AO158" s="87" t="s">
        <v>245</v>
      </c>
      <c r="AP158" s="53"/>
      <c r="AQ158" s="18" t="s">
        <v>153</v>
      </c>
      <c r="AR158" s="26" t="s">
        <v>293</v>
      </c>
      <c r="BD158" t="s">
        <v>153</v>
      </c>
    </row>
    <row r="159" ht="33" customHeight="1" spans="1:45">
      <c r="A159" s="50">
        <v>105</v>
      </c>
      <c r="B159" s="35">
        <v>157</v>
      </c>
      <c r="C159" s="35" t="s">
        <v>77</v>
      </c>
      <c r="D159" s="36" t="s">
        <v>398</v>
      </c>
      <c r="E159" s="51" t="s">
        <v>400</v>
      </c>
      <c r="F159" s="52">
        <v>145</v>
      </c>
      <c r="G159" s="53">
        <v>51300</v>
      </c>
      <c r="H159" s="53">
        <v>51000</v>
      </c>
      <c r="I159" s="60">
        <v>1</v>
      </c>
      <c r="J159" s="59">
        <v>300</v>
      </c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>
        <v>300</v>
      </c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>
        <f t="shared" si="2"/>
        <v>300</v>
      </c>
      <c r="AJ159" s="63" t="s">
        <v>151</v>
      </c>
      <c r="AK159" s="12"/>
      <c r="AL159" s="12" t="s">
        <v>147</v>
      </c>
      <c r="AM159" s="12" t="s">
        <v>161</v>
      </c>
      <c r="AN159" s="53"/>
      <c r="AO159" s="53"/>
      <c r="AP159" s="53"/>
      <c r="AQ159" s="18" t="s">
        <v>153</v>
      </c>
      <c r="AR159" s="71" t="s">
        <v>207</v>
      </c>
      <c r="AS159" s="71"/>
    </row>
    <row r="160" ht="33" customHeight="1" spans="1:43">
      <c r="A160" s="50">
        <v>106</v>
      </c>
      <c r="B160" s="35">
        <v>158</v>
      </c>
      <c r="C160" s="35" t="s">
        <v>77</v>
      </c>
      <c r="D160" s="36" t="s">
        <v>401</v>
      </c>
      <c r="E160" s="51" t="s">
        <v>402</v>
      </c>
      <c r="F160" s="52">
        <v>332</v>
      </c>
      <c r="G160" s="53">
        <v>138400</v>
      </c>
      <c r="H160" s="53">
        <v>138400</v>
      </c>
      <c r="I160" s="53"/>
      <c r="J160" s="59">
        <v>0</v>
      </c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>
        <f t="shared" si="2"/>
        <v>0</v>
      </c>
      <c r="AJ160" s="63" t="s">
        <v>156</v>
      </c>
      <c r="AK160" s="67" t="s">
        <v>152</v>
      </c>
      <c r="AL160" s="67" t="s">
        <v>152</v>
      </c>
      <c r="AM160" s="67"/>
      <c r="AN160" s="53"/>
      <c r="AO160" s="53"/>
      <c r="AP160" s="53"/>
      <c r="AQ160" s="53"/>
    </row>
    <row r="161" ht="33" customHeight="1" spans="1:45">
      <c r="A161" s="50">
        <v>107</v>
      </c>
      <c r="B161" s="35">
        <v>159</v>
      </c>
      <c r="C161" s="35" t="s">
        <v>77</v>
      </c>
      <c r="D161" s="36" t="s">
        <v>403</v>
      </c>
      <c r="E161" s="51" t="s">
        <v>404</v>
      </c>
      <c r="F161" s="52">
        <v>129</v>
      </c>
      <c r="G161" s="53">
        <v>36600</v>
      </c>
      <c r="H161" s="53">
        <v>32000</v>
      </c>
      <c r="I161" s="60">
        <v>10</v>
      </c>
      <c r="J161" s="59">
        <v>4600</v>
      </c>
      <c r="K161" s="59">
        <v>4600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>
        <f t="shared" si="2"/>
        <v>4600</v>
      </c>
      <c r="AJ161" s="63" t="s">
        <v>156</v>
      </c>
      <c r="AK161" s="67" t="s">
        <v>148</v>
      </c>
      <c r="AL161" s="12" t="s">
        <v>147</v>
      </c>
      <c r="AM161" s="12"/>
      <c r="AN161" s="53"/>
      <c r="AO161" s="53"/>
      <c r="AP161" s="53"/>
      <c r="AQ161" s="18" t="s">
        <v>153</v>
      </c>
      <c r="AR161" s="71" t="s">
        <v>148</v>
      </c>
      <c r="AS161" s="71"/>
    </row>
    <row r="162" s="26" customFormat="1" ht="50" customHeight="1" spans="1:45">
      <c r="A162" s="50">
        <v>108</v>
      </c>
      <c r="B162" s="35">
        <v>160</v>
      </c>
      <c r="C162" s="35" t="s">
        <v>81</v>
      </c>
      <c r="D162" s="36" t="s">
        <v>405</v>
      </c>
      <c r="E162" s="51" t="s">
        <v>406</v>
      </c>
      <c r="F162" s="52">
        <v>630</v>
      </c>
      <c r="G162" s="53">
        <v>213800</v>
      </c>
      <c r="H162" s="53">
        <v>210400</v>
      </c>
      <c r="I162" s="60">
        <v>9</v>
      </c>
      <c r="J162" s="59">
        <v>3400</v>
      </c>
      <c r="K162" s="59">
        <v>3400</v>
      </c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>
        <f t="shared" si="2"/>
        <v>3400</v>
      </c>
      <c r="AJ162" s="64" t="s">
        <v>156</v>
      </c>
      <c r="AK162" s="67" t="s">
        <v>152</v>
      </c>
      <c r="AL162" s="67" t="s">
        <v>152</v>
      </c>
      <c r="AM162" s="67"/>
      <c r="AN162" s="53"/>
      <c r="AO162" s="53"/>
      <c r="AP162" s="53"/>
      <c r="AQ162" s="53"/>
      <c r="AR162" s="71" t="s">
        <v>152</v>
      </c>
      <c r="AS162" s="71"/>
    </row>
    <row r="163" ht="33" hidden="1" customHeight="1" spans="2:43">
      <c r="B163" s="35">
        <v>161</v>
      </c>
      <c r="C163" s="35"/>
      <c r="D163" s="36"/>
      <c r="E163" s="36"/>
      <c r="F163" s="54"/>
      <c r="G163" s="53"/>
      <c r="H163" s="53"/>
      <c r="I163" s="53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>
        <f t="shared" si="2"/>
        <v>0</v>
      </c>
      <c r="AJ163" s="63"/>
      <c r="AK163" s="12"/>
      <c r="AL163" s="12" t="s">
        <v>234</v>
      </c>
      <c r="AM163" s="12"/>
      <c r="AN163" s="53"/>
      <c r="AO163" s="53"/>
      <c r="AP163" s="53"/>
      <c r="AQ163" s="53"/>
    </row>
    <row r="164" ht="33" customHeight="1" spans="1:43">
      <c r="A164" s="50">
        <v>109</v>
      </c>
      <c r="B164" s="35">
        <v>162</v>
      </c>
      <c r="C164" s="35" t="s">
        <v>81</v>
      </c>
      <c r="D164" s="36" t="s">
        <v>407</v>
      </c>
      <c r="E164" s="51" t="s">
        <v>408</v>
      </c>
      <c r="F164" s="52">
        <v>44</v>
      </c>
      <c r="G164" s="53">
        <v>21200</v>
      </c>
      <c r="H164" s="53">
        <v>21200</v>
      </c>
      <c r="I164" s="53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>
        <f t="shared" si="2"/>
        <v>0</v>
      </c>
      <c r="AJ164" s="63" t="s">
        <v>156</v>
      </c>
      <c r="AK164" s="67" t="s">
        <v>164</v>
      </c>
      <c r="AL164" s="12" t="s">
        <v>161</v>
      </c>
      <c r="AM164" s="12"/>
      <c r="AN164" s="53"/>
      <c r="AO164" s="53"/>
      <c r="AP164" s="53"/>
      <c r="AQ164" s="53"/>
    </row>
    <row r="165" ht="33" hidden="1" customHeight="1" spans="2:44">
      <c r="B165" s="35">
        <v>163</v>
      </c>
      <c r="C165" s="35" t="s">
        <v>81</v>
      </c>
      <c r="D165" s="36" t="s">
        <v>409</v>
      </c>
      <c r="E165" s="36" t="s">
        <v>410</v>
      </c>
      <c r="F165" s="54">
        <v>164</v>
      </c>
      <c r="G165" s="53">
        <v>54200</v>
      </c>
      <c r="H165" s="53">
        <v>53900</v>
      </c>
      <c r="I165" s="60"/>
      <c r="J165" s="59">
        <v>300</v>
      </c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>
        <f t="shared" si="2"/>
        <v>0</v>
      </c>
      <c r="AJ165" s="63" t="s">
        <v>160</v>
      </c>
      <c r="AK165" s="12"/>
      <c r="AL165" s="12" t="s">
        <v>147</v>
      </c>
      <c r="AM165" s="12"/>
      <c r="AN165" s="53"/>
      <c r="AO165" s="53" t="s">
        <v>167</v>
      </c>
      <c r="AP165" s="53"/>
      <c r="AQ165" s="18" t="s">
        <v>153</v>
      </c>
      <c r="AR165" s="26" t="s">
        <v>293</v>
      </c>
    </row>
    <row r="166" ht="33" hidden="1" customHeight="1" spans="2:43">
      <c r="B166" s="35">
        <v>164</v>
      </c>
      <c r="C166" s="35" t="s">
        <v>81</v>
      </c>
      <c r="D166" s="36" t="s">
        <v>409</v>
      </c>
      <c r="E166" s="36" t="s">
        <v>411</v>
      </c>
      <c r="F166" s="54">
        <v>84</v>
      </c>
      <c r="G166" s="53">
        <v>29400</v>
      </c>
      <c r="H166" s="53">
        <v>29400</v>
      </c>
      <c r="I166" s="53"/>
      <c r="J166" s="59">
        <v>0</v>
      </c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>
        <f t="shared" si="2"/>
        <v>0</v>
      </c>
      <c r="AJ166" s="63" t="s">
        <v>160</v>
      </c>
      <c r="AK166" s="12"/>
      <c r="AL166" s="12" t="s">
        <v>147</v>
      </c>
      <c r="AM166" s="12"/>
      <c r="AN166" s="53"/>
      <c r="AO166" s="53" t="s">
        <v>161</v>
      </c>
      <c r="AP166" s="53"/>
      <c r="AQ166" s="18" t="s">
        <v>153</v>
      </c>
    </row>
    <row r="167" s="46" customFormat="1" ht="33" hidden="1" customHeight="1" spans="2:45">
      <c r="B167" s="74">
        <v>165</v>
      </c>
      <c r="C167" s="74" t="s">
        <v>81</v>
      </c>
      <c r="D167" s="51" t="s">
        <v>412</v>
      </c>
      <c r="E167" s="51" t="s">
        <v>413</v>
      </c>
      <c r="F167" s="75">
        <v>117</v>
      </c>
      <c r="G167" s="53">
        <v>35500</v>
      </c>
      <c r="H167" s="53">
        <v>34000</v>
      </c>
      <c r="I167" s="60"/>
      <c r="J167" s="53">
        <v>1500</v>
      </c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>
        <f t="shared" si="2"/>
        <v>0</v>
      </c>
      <c r="AJ167" s="76" t="s">
        <v>160</v>
      </c>
      <c r="AK167" s="12"/>
      <c r="AL167" s="12" t="s">
        <v>147</v>
      </c>
      <c r="AM167" s="12"/>
      <c r="AN167" s="53"/>
      <c r="AO167" s="53" t="s">
        <v>161</v>
      </c>
      <c r="AP167" s="53"/>
      <c r="AQ167" s="18" t="s">
        <v>153</v>
      </c>
      <c r="AR167" s="71" t="s">
        <v>293</v>
      </c>
      <c r="AS167" s="71"/>
    </row>
    <row r="168" ht="33" hidden="1" customHeight="1" spans="2:43">
      <c r="B168" s="35">
        <v>166</v>
      </c>
      <c r="C168" s="35"/>
      <c r="D168" s="36"/>
      <c r="E168" s="36"/>
      <c r="F168" s="54"/>
      <c r="G168" s="53"/>
      <c r="H168" s="53"/>
      <c r="I168" s="53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>
        <f t="shared" si="2"/>
        <v>0</v>
      </c>
      <c r="AJ168" s="63"/>
      <c r="AK168" s="12"/>
      <c r="AL168" s="12" t="s">
        <v>234</v>
      </c>
      <c r="AM168" s="12"/>
      <c r="AN168" s="53"/>
      <c r="AO168" s="53"/>
      <c r="AP168" s="53"/>
      <c r="AQ168" s="53"/>
    </row>
    <row r="169" ht="33" hidden="1" customHeight="1" spans="2:43">
      <c r="B169" s="35">
        <v>167</v>
      </c>
      <c r="C169" s="35"/>
      <c r="D169" s="36"/>
      <c r="E169" s="36"/>
      <c r="F169" s="54"/>
      <c r="G169" s="53"/>
      <c r="H169" s="53"/>
      <c r="I169" s="53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>
        <f t="shared" si="2"/>
        <v>0</v>
      </c>
      <c r="AJ169" s="63"/>
      <c r="AK169" s="12"/>
      <c r="AL169" s="12" t="s">
        <v>234</v>
      </c>
      <c r="AM169" s="12"/>
      <c r="AN169" s="53"/>
      <c r="AO169" s="53"/>
      <c r="AP169" s="53"/>
      <c r="AQ169" s="53"/>
    </row>
    <row r="170" ht="33" hidden="1" customHeight="1" spans="2:43">
      <c r="B170" s="35">
        <v>168</v>
      </c>
      <c r="C170" s="35"/>
      <c r="D170" s="36"/>
      <c r="E170" s="36"/>
      <c r="F170" s="54"/>
      <c r="G170" s="53"/>
      <c r="H170" s="53"/>
      <c r="I170" s="53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>
        <f t="shared" si="2"/>
        <v>0</v>
      </c>
      <c r="AJ170" s="63"/>
      <c r="AK170" s="12"/>
      <c r="AL170" s="12" t="s">
        <v>234</v>
      </c>
      <c r="AM170" s="12"/>
      <c r="AN170" s="53"/>
      <c r="AO170" s="53"/>
      <c r="AP170" s="53"/>
      <c r="AQ170" s="53"/>
    </row>
    <row r="171" ht="33" hidden="1" customHeight="1" spans="2:43">
      <c r="B171" s="35">
        <v>169</v>
      </c>
      <c r="C171" s="35" t="s">
        <v>81</v>
      </c>
      <c r="D171" s="36" t="s">
        <v>414</v>
      </c>
      <c r="E171" s="36" t="s">
        <v>415</v>
      </c>
      <c r="F171" s="54">
        <v>32</v>
      </c>
      <c r="G171" s="53">
        <v>12200</v>
      </c>
      <c r="H171" s="53">
        <v>12200</v>
      </c>
      <c r="I171" s="53"/>
      <c r="J171" s="59">
        <v>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>
        <f t="shared" si="2"/>
        <v>0</v>
      </c>
      <c r="AJ171" s="63" t="s">
        <v>173</v>
      </c>
      <c r="AK171" s="12"/>
      <c r="AL171" s="12" t="s">
        <v>147</v>
      </c>
      <c r="AM171" s="12"/>
      <c r="AN171" s="53"/>
      <c r="AO171" s="53" t="s">
        <v>207</v>
      </c>
      <c r="AP171" s="53"/>
      <c r="AQ171" s="53"/>
    </row>
    <row r="172" ht="33" customHeight="1" spans="1:45">
      <c r="A172" s="50">
        <v>110</v>
      </c>
      <c r="B172" s="35">
        <v>170</v>
      </c>
      <c r="C172" s="35" t="s">
        <v>81</v>
      </c>
      <c r="D172" s="36" t="s">
        <v>416</v>
      </c>
      <c r="E172" s="51" t="s">
        <v>417</v>
      </c>
      <c r="F172" s="52">
        <v>149</v>
      </c>
      <c r="G172" s="53">
        <v>49300</v>
      </c>
      <c r="H172" s="53">
        <v>48500</v>
      </c>
      <c r="I172" s="60">
        <v>2</v>
      </c>
      <c r="J172" s="59">
        <v>800</v>
      </c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>
        <v>800</v>
      </c>
      <c r="AC172" s="59"/>
      <c r="AD172" s="59"/>
      <c r="AE172" s="59"/>
      <c r="AF172" s="59"/>
      <c r="AG172" s="59"/>
      <c r="AH172" s="59"/>
      <c r="AI172" s="59">
        <f t="shared" si="2"/>
        <v>800</v>
      </c>
      <c r="AJ172" s="63" t="s">
        <v>156</v>
      </c>
      <c r="AK172" s="67" t="s">
        <v>148</v>
      </c>
      <c r="AL172" s="12" t="s">
        <v>147</v>
      </c>
      <c r="AM172" s="12"/>
      <c r="AN172" s="53"/>
      <c r="AO172" s="53"/>
      <c r="AP172" s="53"/>
      <c r="AQ172" s="18" t="s">
        <v>153</v>
      </c>
      <c r="AR172" s="71" t="s">
        <v>148</v>
      </c>
      <c r="AS172" s="71"/>
    </row>
    <row r="173" ht="33" customHeight="1" spans="1:45">
      <c r="A173" s="50">
        <v>111</v>
      </c>
      <c r="B173" s="35">
        <v>171</v>
      </c>
      <c r="C173" s="35" t="s">
        <v>85</v>
      </c>
      <c r="D173" s="36" t="s">
        <v>418</v>
      </c>
      <c r="E173" s="51" t="s">
        <v>419</v>
      </c>
      <c r="F173" s="52">
        <v>160</v>
      </c>
      <c r="G173" s="53">
        <v>61400</v>
      </c>
      <c r="H173" s="53">
        <v>57400</v>
      </c>
      <c r="I173" s="60">
        <v>8</v>
      </c>
      <c r="J173" s="59">
        <v>4000</v>
      </c>
      <c r="K173" s="59">
        <v>3500</v>
      </c>
      <c r="L173" s="59"/>
      <c r="M173" s="59"/>
      <c r="N173" s="59"/>
      <c r="O173" s="59">
        <v>500</v>
      </c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>
        <f t="shared" si="2"/>
        <v>4000</v>
      </c>
      <c r="AJ173" s="63" t="s">
        <v>156</v>
      </c>
      <c r="AK173" s="67" t="s">
        <v>207</v>
      </c>
      <c r="AL173" s="12" t="s">
        <v>147</v>
      </c>
      <c r="AM173" s="12"/>
      <c r="AN173" s="53"/>
      <c r="AO173" s="53"/>
      <c r="AP173" s="53"/>
      <c r="AQ173" s="53"/>
      <c r="AR173" s="71" t="s">
        <v>207</v>
      </c>
      <c r="AS173" s="71"/>
    </row>
    <row r="174" ht="25" customHeight="1" spans="1:43">
      <c r="A174" s="50">
        <v>112</v>
      </c>
      <c r="B174" s="35">
        <v>172</v>
      </c>
      <c r="C174" s="35" t="s">
        <v>85</v>
      </c>
      <c r="D174" s="36" t="s">
        <v>420</v>
      </c>
      <c r="E174" s="51" t="s">
        <v>421</v>
      </c>
      <c r="F174" s="52">
        <v>57</v>
      </c>
      <c r="G174" s="53">
        <v>20300</v>
      </c>
      <c r="H174" s="53">
        <v>20300</v>
      </c>
      <c r="I174" s="53"/>
      <c r="J174" s="59">
        <v>0</v>
      </c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>
        <f t="shared" si="2"/>
        <v>0</v>
      </c>
      <c r="AJ174" s="63" t="s">
        <v>156</v>
      </c>
      <c r="AK174" s="67" t="s">
        <v>148</v>
      </c>
      <c r="AL174" s="12" t="s">
        <v>147</v>
      </c>
      <c r="AM174" s="12"/>
      <c r="AN174" s="53"/>
      <c r="AO174" s="53"/>
      <c r="AP174" s="53"/>
      <c r="AQ174" s="18" t="s">
        <v>153</v>
      </c>
    </row>
    <row r="175" ht="28" customHeight="1" spans="1:43">
      <c r="A175" s="77"/>
      <c r="B175" s="35"/>
      <c r="C175" s="35" t="s">
        <v>88</v>
      </c>
      <c r="D175" s="36"/>
      <c r="E175" s="51" t="s">
        <v>88</v>
      </c>
      <c r="F175" s="78">
        <f t="shared" ref="F175:J175" si="3">SUBTOTAL(9,F3:F174)</f>
        <v>23435</v>
      </c>
      <c r="G175" s="79">
        <f t="shared" si="3"/>
        <v>8125270.83</v>
      </c>
      <c r="H175" s="79">
        <f t="shared" si="3"/>
        <v>7673533.58</v>
      </c>
      <c r="I175" s="78">
        <f t="shared" si="3"/>
        <v>966</v>
      </c>
      <c r="J175" s="79">
        <f t="shared" si="3"/>
        <v>451737.25</v>
      </c>
      <c r="K175" s="80">
        <f t="shared" ref="K175:AI175" si="4">SUM(K3:K174)</f>
        <v>132200</v>
      </c>
      <c r="L175" s="81">
        <f t="shared" si="4"/>
        <v>26600</v>
      </c>
      <c r="M175" s="82">
        <f t="shared" si="4"/>
        <v>31800</v>
      </c>
      <c r="N175" s="82">
        <f t="shared" si="4"/>
        <v>2100</v>
      </c>
      <c r="O175" s="81">
        <f t="shared" si="4"/>
        <v>75700</v>
      </c>
      <c r="P175" s="81">
        <f t="shared" si="4"/>
        <v>0</v>
      </c>
      <c r="Q175" s="83">
        <f t="shared" si="4"/>
        <v>107100</v>
      </c>
      <c r="R175" s="80">
        <f t="shared" si="4"/>
        <v>38437.25</v>
      </c>
      <c r="S175" s="80">
        <f t="shared" si="4"/>
        <v>1000</v>
      </c>
      <c r="T175" s="80">
        <f t="shared" si="4"/>
        <v>800</v>
      </c>
      <c r="U175" s="80">
        <f t="shared" si="4"/>
        <v>5500</v>
      </c>
      <c r="V175" s="80">
        <f t="shared" si="4"/>
        <v>0</v>
      </c>
      <c r="W175" s="80">
        <f t="shared" si="4"/>
        <v>0</v>
      </c>
      <c r="X175" s="80">
        <f t="shared" si="4"/>
        <v>6200</v>
      </c>
      <c r="Y175" s="80">
        <f t="shared" si="4"/>
        <v>1800</v>
      </c>
      <c r="Z175" s="80">
        <f t="shared" si="4"/>
        <v>300</v>
      </c>
      <c r="AA175" s="80">
        <f t="shared" si="4"/>
        <v>7500</v>
      </c>
      <c r="AB175" s="80">
        <f t="shared" si="4"/>
        <v>9000</v>
      </c>
      <c r="AC175" s="80">
        <f t="shared" si="4"/>
        <v>1000</v>
      </c>
      <c r="AD175" s="80">
        <f t="shared" si="4"/>
        <v>500</v>
      </c>
      <c r="AE175" s="80">
        <f t="shared" si="4"/>
        <v>-300</v>
      </c>
      <c r="AF175" s="80">
        <f t="shared" si="4"/>
        <v>2000</v>
      </c>
      <c r="AG175" s="80">
        <f t="shared" si="4"/>
        <v>2000</v>
      </c>
      <c r="AH175" s="80">
        <f t="shared" si="4"/>
        <v>500</v>
      </c>
      <c r="AI175" s="80">
        <f t="shared" si="4"/>
        <v>451737.25</v>
      </c>
      <c r="AJ175" s="63"/>
      <c r="AK175" s="12"/>
      <c r="AL175" s="53"/>
      <c r="AM175" s="53"/>
      <c r="AN175" s="53">
        <f>SUM(AN3:AN174)</f>
        <v>2500</v>
      </c>
      <c r="AO175" s="53"/>
      <c r="AP175" s="53">
        <f>SUM(AP3:AP174)</f>
        <v>10800</v>
      </c>
      <c r="AQ175" s="53"/>
    </row>
    <row r="176" ht="22" customHeight="1" spans="1:37">
      <c r="A176">
        <v>114</v>
      </c>
      <c r="AK176" s="84"/>
    </row>
    <row r="177" spans="1:37">
      <c r="A177">
        <v>115</v>
      </c>
      <c r="AK177" s="84"/>
    </row>
    <row r="178" spans="1:41">
      <c r="A178">
        <v>116</v>
      </c>
      <c r="G178" s="45">
        <f>G175-'[2]附件1（区汇总）'!C19</f>
        <v>0</v>
      </c>
      <c r="H178" s="45">
        <f>H175-'[2]附件1（区汇总）'!D19</f>
        <v>0</v>
      </c>
      <c r="J178" s="28">
        <f>J175-'[2]附件1（区汇总）'!E19</f>
        <v>0</v>
      </c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K178" s="84"/>
      <c r="AO178" s="46"/>
    </row>
    <row r="179" spans="1:37">
      <c r="A179">
        <v>117</v>
      </c>
      <c r="AK179" s="85"/>
    </row>
    <row r="180" spans="1:37">
      <c r="A180">
        <v>118</v>
      </c>
      <c r="I180" s="48">
        <f>F175-I175</f>
        <v>22469</v>
      </c>
      <c r="AK180" s="86"/>
    </row>
    <row r="181" spans="1:1">
      <c r="A181">
        <v>119</v>
      </c>
    </row>
    <row r="182" spans="1:35">
      <c r="A182">
        <v>120</v>
      </c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</row>
    <row r="183" spans="1:1">
      <c r="A183">
        <v>121</v>
      </c>
    </row>
    <row r="184" spans="1:1">
      <c r="A184">
        <v>122</v>
      </c>
    </row>
    <row r="185" spans="1:1">
      <c r="A185">
        <v>123</v>
      </c>
    </row>
    <row r="186" spans="1:1">
      <c r="A186">
        <v>124</v>
      </c>
    </row>
    <row r="187" spans="1:1">
      <c r="A187">
        <v>125</v>
      </c>
    </row>
    <row r="188" spans="1:1">
      <c r="A188">
        <v>126</v>
      </c>
    </row>
    <row r="189" spans="1:1">
      <c r="A189">
        <v>127</v>
      </c>
    </row>
    <row r="190" spans="1:1">
      <c r="A190">
        <v>128</v>
      </c>
    </row>
    <row r="191" spans="1:1">
      <c r="A191">
        <v>129</v>
      </c>
    </row>
    <row r="192" spans="1:1">
      <c r="A192">
        <v>130</v>
      </c>
    </row>
    <row r="193" spans="1:1">
      <c r="A193">
        <v>131</v>
      </c>
    </row>
    <row r="194" spans="1:1">
      <c r="A194">
        <v>132</v>
      </c>
    </row>
    <row r="195" spans="1:1">
      <c r="A195">
        <v>133</v>
      </c>
    </row>
    <row r="196" spans="1:1">
      <c r="A196">
        <v>134</v>
      </c>
    </row>
    <row r="197" spans="1:1">
      <c r="A197">
        <v>135</v>
      </c>
    </row>
    <row r="198" spans="1:1">
      <c r="A198">
        <v>136</v>
      </c>
    </row>
    <row r="199" spans="1:1">
      <c r="A199">
        <v>137</v>
      </c>
    </row>
    <row r="200" spans="1:1">
      <c r="A200">
        <v>138</v>
      </c>
    </row>
    <row r="201" spans="1:1">
      <c r="A201">
        <v>139</v>
      </c>
    </row>
    <row r="202" spans="1:1">
      <c r="A202">
        <v>140</v>
      </c>
    </row>
    <row r="203" spans="1:1">
      <c r="A203">
        <v>141</v>
      </c>
    </row>
    <row r="204" spans="1:1">
      <c r="A204">
        <v>142</v>
      </c>
    </row>
    <row r="205" spans="1:1">
      <c r="A205">
        <v>143</v>
      </c>
    </row>
    <row r="206" spans="1:1">
      <c r="A206">
        <v>144</v>
      </c>
    </row>
    <row r="207" spans="1:1">
      <c r="A207">
        <v>145</v>
      </c>
    </row>
    <row r="208" spans="1:1">
      <c r="A208">
        <v>146</v>
      </c>
    </row>
    <row r="209" spans="1:1">
      <c r="A209">
        <v>147</v>
      </c>
    </row>
    <row r="210" spans="1:1">
      <c r="A210">
        <v>148</v>
      </c>
    </row>
    <row r="211" spans="1:1">
      <c r="A211">
        <v>149</v>
      </c>
    </row>
    <row r="212" spans="1:1">
      <c r="A212">
        <v>150</v>
      </c>
    </row>
    <row r="213" spans="1:1">
      <c r="A213">
        <v>151</v>
      </c>
    </row>
    <row r="214" spans="1:1">
      <c r="A214">
        <v>152</v>
      </c>
    </row>
    <row r="215" spans="1:1">
      <c r="A215">
        <v>153</v>
      </c>
    </row>
    <row r="216" spans="1:1">
      <c r="A216">
        <v>154</v>
      </c>
    </row>
    <row r="217" spans="1:1">
      <c r="A217">
        <v>155</v>
      </c>
    </row>
    <row r="218" spans="1:1">
      <c r="A218">
        <v>156</v>
      </c>
    </row>
    <row r="219" spans="1:1">
      <c r="A219">
        <v>157</v>
      </c>
    </row>
    <row r="220" spans="1:1">
      <c r="A220">
        <v>158</v>
      </c>
    </row>
    <row r="221" spans="1:1">
      <c r="A221">
        <v>159</v>
      </c>
    </row>
    <row r="222" spans="1:1">
      <c r="A222">
        <v>160</v>
      </c>
    </row>
    <row r="223" spans="1:1">
      <c r="A223">
        <v>161</v>
      </c>
    </row>
    <row r="224" spans="1:1">
      <c r="A224">
        <v>162</v>
      </c>
    </row>
    <row r="225" spans="1:1">
      <c r="A225">
        <v>163</v>
      </c>
    </row>
    <row r="226" spans="1:1">
      <c r="A226">
        <v>164</v>
      </c>
    </row>
    <row r="227" spans="1:1">
      <c r="A227">
        <v>165</v>
      </c>
    </row>
    <row r="228" spans="1:1">
      <c r="A228">
        <v>166</v>
      </c>
    </row>
    <row r="229" spans="1:1">
      <c r="A229">
        <v>167</v>
      </c>
    </row>
    <row r="230" spans="1:1">
      <c r="A230">
        <v>168</v>
      </c>
    </row>
    <row r="231" spans="1:1">
      <c r="A231">
        <v>169</v>
      </c>
    </row>
    <row r="232" spans="1:1">
      <c r="A232">
        <v>170</v>
      </c>
    </row>
    <row r="233" spans="1:1">
      <c r="A233">
        <v>171</v>
      </c>
    </row>
    <row r="234" spans="1:1">
      <c r="A234">
        <v>172</v>
      </c>
    </row>
    <row r="235" spans="1:1">
      <c r="A235">
        <v>173</v>
      </c>
    </row>
    <row r="236" spans="1:1">
      <c r="A236">
        <v>174</v>
      </c>
    </row>
    <row r="237" spans="1:1">
      <c r="A237">
        <v>175</v>
      </c>
    </row>
    <row r="238" spans="1:1">
      <c r="A238">
        <v>176</v>
      </c>
    </row>
    <row r="239" spans="1:1">
      <c r="A239">
        <v>177</v>
      </c>
    </row>
    <row r="240" spans="1:1">
      <c r="A240">
        <v>178</v>
      </c>
    </row>
    <row r="241" spans="1:1">
      <c r="A241">
        <v>179</v>
      </c>
    </row>
    <row r="242" spans="1:1">
      <c r="A242">
        <v>180</v>
      </c>
    </row>
    <row r="243" spans="1:1">
      <c r="A243">
        <v>181</v>
      </c>
    </row>
    <row r="244" spans="1:1">
      <c r="A244">
        <v>182</v>
      </c>
    </row>
    <row r="245" spans="1:1">
      <c r="A245">
        <v>183</v>
      </c>
    </row>
    <row r="246" spans="1:1">
      <c r="A246">
        <v>184</v>
      </c>
    </row>
    <row r="247" spans="1:1">
      <c r="A247">
        <v>185</v>
      </c>
    </row>
    <row r="248" spans="1:1">
      <c r="A248">
        <v>186</v>
      </c>
    </row>
    <row r="249" spans="1:1">
      <c r="A249">
        <v>187</v>
      </c>
    </row>
    <row r="250" spans="1:1">
      <c r="A250">
        <v>188</v>
      </c>
    </row>
    <row r="251" spans="1:1">
      <c r="A251">
        <v>189</v>
      </c>
    </row>
    <row r="252" spans="1:1">
      <c r="A252">
        <v>190</v>
      </c>
    </row>
    <row r="253" spans="1:1">
      <c r="A253">
        <v>191</v>
      </c>
    </row>
    <row r="254" spans="1:1">
      <c r="A254">
        <v>192</v>
      </c>
    </row>
    <row r="255" spans="1:1">
      <c r="A255">
        <v>193</v>
      </c>
    </row>
    <row r="256" spans="1:1">
      <c r="A256">
        <v>194</v>
      </c>
    </row>
    <row r="257" spans="1:1">
      <c r="A257">
        <v>195</v>
      </c>
    </row>
    <row r="258" spans="1:1">
      <c r="A258">
        <v>196</v>
      </c>
    </row>
    <row r="259" spans="1:1">
      <c r="A259">
        <v>197</v>
      </c>
    </row>
    <row r="260" spans="1:1">
      <c r="A260">
        <v>198</v>
      </c>
    </row>
    <row r="261" spans="1:1">
      <c r="A261">
        <v>199</v>
      </c>
    </row>
    <row r="262" spans="1:1">
      <c r="A262">
        <v>200</v>
      </c>
    </row>
    <row r="263" spans="1:1">
      <c r="A263">
        <v>201</v>
      </c>
    </row>
    <row r="264" spans="1:1">
      <c r="A264">
        <v>202</v>
      </c>
    </row>
    <row r="265" spans="1:1">
      <c r="A265">
        <v>203</v>
      </c>
    </row>
    <row r="266" spans="1:1">
      <c r="A266">
        <v>204</v>
      </c>
    </row>
    <row r="267" spans="1:1">
      <c r="A267">
        <v>205</v>
      </c>
    </row>
    <row r="268" spans="1:1">
      <c r="A268">
        <v>206</v>
      </c>
    </row>
    <row r="269" spans="1:1">
      <c r="A269">
        <v>207</v>
      </c>
    </row>
    <row r="270" spans="1:1">
      <c r="A270">
        <v>208</v>
      </c>
    </row>
  </sheetData>
  <autoFilter ref="B2:BD174">
    <filterColumn colId="3">
      <colorFilter dxfId="0"/>
    </filterColumn>
    <extLst/>
  </autoFilter>
  <mergeCells count="3">
    <mergeCell ref="B1:J1"/>
    <mergeCell ref="AM1:AN1"/>
    <mergeCell ref="AO1:AP1"/>
  </mergeCells>
  <pageMargins left="1.10138888888889" right="0.629166666666667" top="1" bottom="1.10138888888889" header="0.5" footer="0.5"/>
  <pageSetup paperSize="9" scale="62" fitToHeight="0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16"/>
  <sheetViews>
    <sheetView workbookViewId="0">
      <selection activeCell="F115" sqref="B3:F115"/>
    </sheetView>
  </sheetViews>
  <sheetFormatPr defaultColWidth="8.96666666666667" defaultRowHeight="15.75" outlineLevelCol="5"/>
  <cols>
    <col min="1" max="3" width="11.625"/>
    <col min="4" max="6" width="37.1916666666667"/>
  </cols>
  <sheetData>
    <row r="3" spans="1:6">
      <c r="A3" t="s">
        <v>422</v>
      </c>
      <c r="B3" t="s">
        <v>4</v>
      </c>
      <c r="C3" t="s">
        <v>3</v>
      </c>
      <c r="D3" t="s">
        <v>423</v>
      </c>
      <c r="E3" t="s">
        <v>424</v>
      </c>
      <c r="F3" t="s">
        <v>425</v>
      </c>
    </row>
    <row r="4" spans="1:6">
      <c r="A4">
        <v>1</v>
      </c>
      <c r="B4" t="s">
        <v>144</v>
      </c>
      <c r="C4" t="s">
        <v>6</v>
      </c>
      <c r="D4">
        <v>15400</v>
      </c>
      <c r="E4">
        <v>15400</v>
      </c>
      <c r="F4">
        <v>0</v>
      </c>
    </row>
    <row r="5" spans="1:6">
      <c r="A5">
        <v>2</v>
      </c>
      <c r="B5" t="s">
        <v>149</v>
      </c>
      <c r="C5" t="s">
        <v>6</v>
      </c>
      <c r="D5">
        <v>21400</v>
      </c>
      <c r="E5">
        <v>20800</v>
      </c>
      <c r="F5">
        <v>600</v>
      </c>
    </row>
    <row r="6" spans="1:6">
      <c r="A6">
        <v>3</v>
      </c>
      <c r="B6" t="s">
        <v>154</v>
      </c>
      <c r="C6" t="s">
        <v>6</v>
      </c>
      <c r="D6">
        <v>65170.83</v>
      </c>
      <c r="E6">
        <v>56070.83</v>
      </c>
      <c r="F6">
        <v>9100</v>
      </c>
    </row>
    <row r="7" spans="1:6">
      <c r="A7">
        <v>6</v>
      </c>
      <c r="B7" t="s">
        <v>158</v>
      </c>
      <c r="C7" t="s">
        <v>6</v>
      </c>
      <c r="D7">
        <v>31400</v>
      </c>
      <c r="E7">
        <v>31400</v>
      </c>
      <c r="F7">
        <v>0</v>
      </c>
    </row>
    <row r="8" spans="1:6">
      <c r="A8">
        <v>15</v>
      </c>
      <c r="B8" t="s">
        <v>177</v>
      </c>
      <c r="C8" t="s">
        <v>11</v>
      </c>
      <c r="D8">
        <v>169600</v>
      </c>
      <c r="E8">
        <v>159100</v>
      </c>
      <c r="F8">
        <v>10500</v>
      </c>
    </row>
    <row r="9" spans="1:6">
      <c r="A9">
        <v>16</v>
      </c>
      <c r="B9" t="s">
        <v>177</v>
      </c>
      <c r="C9" t="s">
        <v>11</v>
      </c>
      <c r="D9">
        <v>86200</v>
      </c>
      <c r="E9">
        <v>65000</v>
      </c>
      <c r="F9">
        <v>21200</v>
      </c>
    </row>
    <row r="10" spans="1:6">
      <c r="A10">
        <v>17</v>
      </c>
      <c r="B10" t="s">
        <v>177</v>
      </c>
      <c r="C10" t="s">
        <v>11</v>
      </c>
      <c r="D10">
        <v>145400</v>
      </c>
      <c r="E10">
        <v>80200</v>
      </c>
      <c r="F10">
        <v>65200</v>
      </c>
    </row>
    <row r="11" spans="1:6">
      <c r="A11">
        <v>18</v>
      </c>
      <c r="B11" t="s">
        <v>177</v>
      </c>
      <c r="C11" t="s">
        <v>11</v>
      </c>
      <c r="D11">
        <v>115200</v>
      </c>
      <c r="E11">
        <v>108800</v>
      </c>
      <c r="F11">
        <v>6400</v>
      </c>
    </row>
    <row r="12" spans="1:6">
      <c r="A12">
        <v>19</v>
      </c>
      <c r="B12" t="s">
        <v>177</v>
      </c>
      <c r="C12" t="s">
        <v>11</v>
      </c>
      <c r="D12">
        <v>118600</v>
      </c>
      <c r="E12">
        <v>112400</v>
      </c>
      <c r="F12">
        <v>6200</v>
      </c>
    </row>
    <row r="13" spans="1:6">
      <c r="A13">
        <v>20</v>
      </c>
      <c r="B13" t="s">
        <v>177</v>
      </c>
      <c r="C13" t="s">
        <v>11</v>
      </c>
      <c r="D13">
        <v>109900</v>
      </c>
      <c r="E13">
        <v>103200</v>
      </c>
      <c r="F13">
        <v>6700</v>
      </c>
    </row>
    <row r="14" spans="1:6">
      <c r="A14">
        <v>21</v>
      </c>
      <c r="B14" t="s">
        <v>177</v>
      </c>
      <c r="C14" t="s">
        <v>11</v>
      </c>
      <c r="D14">
        <v>160200</v>
      </c>
      <c r="E14">
        <v>148100</v>
      </c>
      <c r="F14">
        <v>12100</v>
      </c>
    </row>
    <row r="15" spans="1:6">
      <c r="A15">
        <v>22</v>
      </c>
      <c r="B15" t="s">
        <v>177</v>
      </c>
      <c r="C15" t="s">
        <v>11</v>
      </c>
      <c r="D15">
        <v>54400</v>
      </c>
      <c r="E15">
        <v>53000</v>
      </c>
      <c r="F15">
        <v>1400</v>
      </c>
    </row>
    <row r="16" spans="1:6">
      <c r="A16">
        <v>23</v>
      </c>
      <c r="B16" t="s">
        <v>177</v>
      </c>
      <c r="C16" t="s">
        <v>11</v>
      </c>
      <c r="D16">
        <v>52600</v>
      </c>
      <c r="E16">
        <v>50200</v>
      </c>
      <c r="F16">
        <v>2400</v>
      </c>
    </row>
    <row r="17" spans="1:6">
      <c r="A17">
        <v>24</v>
      </c>
      <c r="B17" t="s">
        <v>177</v>
      </c>
      <c r="C17" t="s">
        <v>11</v>
      </c>
      <c r="D17">
        <v>67700</v>
      </c>
      <c r="E17">
        <v>65200</v>
      </c>
      <c r="F17">
        <v>2500</v>
      </c>
    </row>
    <row r="18" spans="1:6">
      <c r="A18">
        <v>25</v>
      </c>
      <c r="B18" t="s">
        <v>177</v>
      </c>
      <c r="C18" t="s">
        <v>11</v>
      </c>
      <c r="D18">
        <v>5800</v>
      </c>
      <c r="E18">
        <v>4500</v>
      </c>
      <c r="F18">
        <v>1300</v>
      </c>
    </row>
    <row r="19" spans="1:6">
      <c r="A19">
        <v>26</v>
      </c>
      <c r="B19" t="s">
        <v>177</v>
      </c>
      <c r="C19" t="s">
        <v>11</v>
      </c>
      <c r="D19">
        <v>24300</v>
      </c>
      <c r="E19">
        <v>22700</v>
      </c>
      <c r="F19">
        <v>1600</v>
      </c>
    </row>
    <row r="20" spans="1:6">
      <c r="A20">
        <v>27</v>
      </c>
      <c r="B20" t="s">
        <v>177</v>
      </c>
      <c r="C20" t="s">
        <v>11</v>
      </c>
      <c r="D20">
        <v>110500</v>
      </c>
      <c r="E20">
        <v>106100</v>
      </c>
      <c r="F20">
        <v>4400</v>
      </c>
    </row>
    <row r="21" spans="1:6">
      <c r="A21">
        <v>33</v>
      </c>
      <c r="B21" t="s">
        <v>196</v>
      </c>
      <c r="C21" t="s">
        <v>11</v>
      </c>
      <c r="D21">
        <v>36700</v>
      </c>
      <c r="E21">
        <v>24200</v>
      </c>
      <c r="F21">
        <v>12500</v>
      </c>
    </row>
    <row r="22" spans="1:6">
      <c r="A22">
        <v>34</v>
      </c>
      <c r="B22" t="s">
        <v>199</v>
      </c>
      <c r="C22" t="s">
        <v>11</v>
      </c>
      <c r="D22">
        <v>60000</v>
      </c>
      <c r="E22">
        <v>58200</v>
      </c>
      <c r="F22">
        <v>1800</v>
      </c>
    </row>
    <row r="23" spans="1:6">
      <c r="A23">
        <v>35</v>
      </c>
      <c r="B23" t="s">
        <v>201</v>
      </c>
      <c r="C23" t="s">
        <v>11</v>
      </c>
      <c r="D23">
        <v>54500</v>
      </c>
      <c r="E23">
        <v>54500</v>
      </c>
      <c r="F23">
        <v>0</v>
      </c>
    </row>
    <row r="24" spans="1:6">
      <c r="A24">
        <v>36</v>
      </c>
      <c r="B24" t="s">
        <v>203</v>
      </c>
      <c r="C24" t="s">
        <v>11</v>
      </c>
      <c r="D24">
        <v>53800</v>
      </c>
      <c r="E24">
        <v>45800</v>
      </c>
      <c r="F24">
        <v>8000</v>
      </c>
    </row>
    <row r="25" spans="1:6">
      <c r="A25">
        <v>37</v>
      </c>
      <c r="B25" t="s">
        <v>205</v>
      </c>
      <c r="C25" t="s">
        <v>11</v>
      </c>
      <c r="D25">
        <v>4600</v>
      </c>
      <c r="E25">
        <v>4100</v>
      </c>
      <c r="F25">
        <v>500</v>
      </c>
    </row>
    <row r="26" spans="1:6">
      <c r="A26">
        <v>38</v>
      </c>
      <c r="B26" t="s">
        <v>208</v>
      </c>
      <c r="C26" t="s">
        <v>18</v>
      </c>
      <c r="D26">
        <v>437600</v>
      </c>
      <c r="E26">
        <v>436100</v>
      </c>
      <c r="F26">
        <v>1500</v>
      </c>
    </row>
    <row r="27" spans="1:6">
      <c r="A27">
        <v>39</v>
      </c>
      <c r="B27" t="s">
        <v>208</v>
      </c>
      <c r="C27" t="s">
        <v>18</v>
      </c>
      <c r="D27">
        <v>360000</v>
      </c>
      <c r="E27">
        <v>360000</v>
      </c>
      <c r="F27">
        <v>0</v>
      </c>
    </row>
    <row r="28" spans="1:6">
      <c r="A28">
        <v>40</v>
      </c>
      <c r="B28" t="s">
        <v>208</v>
      </c>
      <c r="C28" t="s">
        <v>18</v>
      </c>
      <c r="D28">
        <v>110500</v>
      </c>
      <c r="E28">
        <v>109500</v>
      </c>
      <c r="F28">
        <v>1000</v>
      </c>
    </row>
    <row r="29" spans="1:6">
      <c r="A29">
        <v>41</v>
      </c>
      <c r="B29" t="s">
        <v>208</v>
      </c>
      <c r="C29" t="s">
        <v>18</v>
      </c>
      <c r="D29">
        <v>44500</v>
      </c>
      <c r="E29">
        <v>44500</v>
      </c>
      <c r="F29">
        <v>0</v>
      </c>
    </row>
    <row r="30" spans="1:6">
      <c r="A30">
        <v>42</v>
      </c>
      <c r="B30" t="s">
        <v>208</v>
      </c>
      <c r="C30" t="s">
        <v>18</v>
      </c>
      <c r="D30">
        <v>130800</v>
      </c>
      <c r="E30">
        <v>127400</v>
      </c>
      <c r="F30">
        <v>3400</v>
      </c>
    </row>
    <row r="31" spans="1:6">
      <c r="A31">
        <v>43</v>
      </c>
      <c r="B31" t="s">
        <v>208</v>
      </c>
      <c r="C31" t="s">
        <v>18</v>
      </c>
      <c r="D31">
        <v>500</v>
      </c>
      <c r="E31">
        <v>500</v>
      </c>
      <c r="F31">
        <v>0</v>
      </c>
    </row>
    <row r="32" spans="1:6">
      <c r="A32">
        <v>44</v>
      </c>
      <c r="B32" t="s">
        <v>208</v>
      </c>
      <c r="C32" t="s">
        <v>18</v>
      </c>
      <c r="D32">
        <v>149600</v>
      </c>
      <c r="E32">
        <v>143500</v>
      </c>
      <c r="F32">
        <v>6100</v>
      </c>
    </row>
    <row r="33" spans="1:6">
      <c r="A33">
        <v>45</v>
      </c>
      <c r="B33" t="s">
        <v>208</v>
      </c>
      <c r="C33" t="s">
        <v>18</v>
      </c>
      <c r="D33">
        <v>2600</v>
      </c>
      <c r="E33">
        <v>2600</v>
      </c>
      <c r="F33">
        <v>0</v>
      </c>
    </row>
    <row r="34" spans="1:6">
      <c r="A34">
        <v>46</v>
      </c>
      <c r="B34" t="s">
        <v>208</v>
      </c>
      <c r="C34" t="s">
        <v>18</v>
      </c>
      <c r="D34">
        <v>26600</v>
      </c>
      <c r="E34">
        <v>26600</v>
      </c>
      <c r="F34">
        <v>0</v>
      </c>
    </row>
    <row r="35" spans="1:6">
      <c r="A35">
        <v>47</v>
      </c>
      <c r="B35" t="s">
        <v>218</v>
      </c>
      <c r="C35" t="s">
        <v>18</v>
      </c>
      <c r="D35">
        <v>29800</v>
      </c>
      <c r="E35">
        <v>29800</v>
      </c>
      <c r="F35">
        <v>0</v>
      </c>
    </row>
    <row r="36" spans="1:6">
      <c r="A36">
        <v>48</v>
      </c>
      <c r="B36" t="s">
        <v>220</v>
      </c>
      <c r="C36" t="s">
        <v>18</v>
      </c>
      <c r="D36">
        <v>55800</v>
      </c>
      <c r="E36">
        <v>53000</v>
      </c>
      <c r="F36">
        <v>2800</v>
      </c>
    </row>
    <row r="37" spans="1:6">
      <c r="A37">
        <v>49</v>
      </c>
      <c r="B37" t="s">
        <v>222</v>
      </c>
      <c r="C37" t="s">
        <v>18</v>
      </c>
      <c r="D37">
        <v>6000</v>
      </c>
      <c r="E37">
        <v>3500</v>
      </c>
      <c r="F37">
        <v>2500</v>
      </c>
    </row>
    <row r="38" spans="1:6">
      <c r="A38">
        <v>50</v>
      </c>
      <c r="B38" t="s">
        <v>224</v>
      </c>
      <c r="C38" t="s">
        <v>18</v>
      </c>
      <c r="D38">
        <v>17300</v>
      </c>
      <c r="E38">
        <v>16000</v>
      </c>
      <c r="F38">
        <v>1300</v>
      </c>
    </row>
    <row r="39" spans="1:6">
      <c r="A39">
        <v>51</v>
      </c>
      <c r="B39" t="s">
        <v>224</v>
      </c>
      <c r="C39" t="s">
        <v>18</v>
      </c>
      <c r="D39">
        <v>5000</v>
      </c>
      <c r="E39">
        <v>5000</v>
      </c>
      <c r="F39">
        <v>0</v>
      </c>
    </row>
    <row r="40" spans="1:6">
      <c r="A40">
        <v>52</v>
      </c>
      <c r="B40" t="s">
        <v>224</v>
      </c>
      <c r="C40" t="s">
        <v>18</v>
      </c>
      <c r="D40">
        <v>69500</v>
      </c>
      <c r="E40">
        <v>68700</v>
      </c>
      <c r="F40">
        <v>800</v>
      </c>
    </row>
    <row r="41" spans="1:6">
      <c r="A41">
        <v>53</v>
      </c>
      <c r="B41" t="s">
        <v>224</v>
      </c>
      <c r="C41" t="s">
        <v>18</v>
      </c>
      <c r="D41">
        <v>28100</v>
      </c>
      <c r="E41">
        <v>27100</v>
      </c>
      <c r="F41">
        <v>1000</v>
      </c>
    </row>
    <row r="42" spans="1:6">
      <c r="A42">
        <v>54</v>
      </c>
      <c r="B42" t="s">
        <v>224</v>
      </c>
      <c r="C42" t="s">
        <v>18</v>
      </c>
      <c r="D42">
        <v>36300</v>
      </c>
      <c r="E42">
        <v>36000</v>
      </c>
      <c r="F42">
        <v>300</v>
      </c>
    </row>
    <row r="43" spans="1:6">
      <c r="A43">
        <v>55</v>
      </c>
      <c r="B43" t="s">
        <v>224</v>
      </c>
      <c r="C43" t="s">
        <v>18</v>
      </c>
      <c r="D43">
        <v>41800</v>
      </c>
      <c r="E43">
        <v>39800</v>
      </c>
      <c r="F43">
        <v>2000</v>
      </c>
    </row>
    <row r="44" spans="1:6">
      <c r="A44">
        <v>56</v>
      </c>
      <c r="B44" t="s">
        <v>224</v>
      </c>
      <c r="C44" t="s">
        <v>18</v>
      </c>
      <c r="D44">
        <v>16200</v>
      </c>
      <c r="E44">
        <v>15700</v>
      </c>
      <c r="F44">
        <v>500</v>
      </c>
    </row>
    <row r="45" spans="1:6">
      <c r="A45">
        <v>57</v>
      </c>
      <c r="B45" t="s">
        <v>224</v>
      </c>
      <c r="C45" t="s">
        <v>18</v>
      </c>
      <c r="D45">
        <v>36900</v>
      </c>
      <c r="E45">
        <v>36900</v>
      </c>
      <c r="F45">
        <v>0</v>
      </c>
    </row>
    <row r="46" spans="1:6">
      <c r="A46">
        <v>59</v>
      </c>
      <c r="B46" t="s">
        <v>224</v>
      </c>
      <c r="C46" t="s">
        <v>18</v>
      </c>
      <c r="D46">
        <v>33400</v>
      </c>
      <c r="E46">
        <v>33400</v>
      </c>
      <c r="F46">
        <v>0</v>
      </c>
    </row>
    <row r="47" spans="1:6">
      <c r="A47">
        <v>60</v>
      </c>
      <c r="B47" t="s">
        <v>224</v>
      </c>
      <c r="C47" t="s">
        <v>18</v>
      </c>
      <c r="D47">
        <v>65600</v>
      </c>
      <c r="E47">
        <v>65600</v>
      </c>
      <c r="F47">
        <v>0</v>
      </c>
    </row>
    <row r="48" spans="1:6">
      <c r="A48">
        <v>61</v>
      </c>
      <c r="B48" t="s">
        <v>224</v>
      </c>
      <c r="C48" t="s">
        <v>18</v>
      </c>
      <c r="D48">
        <v>3500</v>
      </c>
      <c r="E48">
        <v>3000</v>
      </c>
      <c r="F48">
        <v>500</v>
      </c>
    </row>
    <row r="49" spans="1:6">
      <c r="A49">
        <v>62</v>
      </c>
      <c r="B49" t="s">
        <v>224</v>
      </c>
      <c r="C49" t="s">
        <v>18</v>
      </c>
      <c r="D49">
        <v>8000</v>
      </c>
      <c r="E49">
        <v>6700</v>
      </c>
      <c r="F49">
        <v>1300</v>
      </c>
    </row>
    <row r="50" spans="1:6">
      <c r="A50">
        <v>63</v>
      </c>
      <c r="B50" t="s">
        <v>224</v>
      </c>
      <c r="C50" t="s">
        <v>18</v>
      </c>
      <c r="D50">
        <v>101800</v>
      </c>
      <c r="E50">
        <v>100200</v>
      </c>
      <c r="F50">
        <v>1600</v>
      </c>
    </row>
    <row r="51" spans="1:6">
      <c r="A51">
        <v>64</v>
      </c>
      <c r="B51" t="s">
        <v>224</v>
      </c>
      <c r="C51" t="s">
        <v>18</v>
      </c>
      <c r="D51">
        <v>14900</v>
      </c>
      <c r="E51">
        <v>14900</v>
      </c>
      <c r="F51">
        <v>0</v>
      </c>
    </row>
    <row r="52" spans="1:6">
      <c r="A52">
        <v>65</v>
      </c>
      <c r="B52" t="s">
        <v>224</v>
      </c>
      <c r="C52" t="s">
        <v>18</v>
      </c>
      <c r="D52">
        <v>175300</v>
      </c>
      <c r="E52">
        <v>175300</v>
      </c>
      <c r="F52">
        <v>0</v>
      </c>
    </row>
    <row r="53" spans="1:6">
      <c r="A53">
        <v>66</v>
      </c>
      <c r="B53" t="s">
        <v>224</v>
      </c>
      <c r="C53" t="s">
        <v>18</v>
      </c>
      <c r="D53">
        <v>3900</v>
      </c>
      <c r="E53">
        <v>3900</v>
      </c>
      <c r="F53">
        <v>0</v>
      </c>
    </row>
    <row r="54" spans="1:6">
      <c r="A54">
        <v>67</v>
      </c>
      <c r="B54" t="s">
        <v>243</v>
      </c>
      <c r="C54" t="s">
        <v>18</v>
      </c>
      <c r="D54">
        <v>44800</v>
      </c>
      <c r="E54">
        <v>41200</v>
      </c>
      <c r="F54">
        <v>3600</v>
      </c>
    </row>
    <row r="55" spans="1:6">
      <c r="A55">
        <v>68</v>
      </c>
      <c r="B55" t="s">
        <v>246</v>
      </c>
      <c r="C55" t="s">
        <v>18</v>
      </c>
      <c r="D55">
        <v>14800</v>
      </c>
      <c r="E55">
        <v>10000</v>
      </c>
      <c r="F55">
        <v>4800</v>
      </c>
    </row>
    <row r="56" spans="1:6">
      <c r="A56">
        <v>70</v>
      </c>
      <c r="B56" t="s">
        <v>250</v>
      </c>
      <c r="C56" t="s">
        <v>18</v>
      </c>
      <c r="D56">
        <v>40500</v>
      </c>
      <c r="E56">
        <v>38200</v>
      </c>
      <c r="F56">
        <v>2300</v>
      </c>
    </row>
    <row r="57" spans="1:6">
      <c r="A57">
        <v>71</v>
      </c>
      <c r="B57" t="s">
        <v>252</v>
      </c>
      <c r="C57" t="s">
        <v>18</v>
      </c>
      <c r="D57">
        <v>11000</v>
      </c>
      <c r="E57">
        <v>11000</v>
      </c>
      <c r="F57">
        <v>0</v>
      </c>
    </row>
    <row r="58" spans="1:6">
      <c r="A58">
        <v>72</v>
      </c>
      <c r="B58" t="s">
        <v>252</v>
      </c>
      <c r="C58" t="s">
        <v>18</v>
      </c>
      <c r="D58">
        <v>2500</v>
      </c>
      <c r="E58">
        <v>2500</v>
      </c>
      <c r="F58">
        <v>0</v>
      </c>
    </row>
    <row r="59" spans="1:6">
      <c r="A59">
        <v>73</v>
      </c>
      <c r="B59" t="s">
        <v>252</v>
      </c>
      <c r="C59" t="s">
        <v>18</v>
      </c>
      <c r="D59">
        <v>9500</v>
      </c>
      <c r="E59">
        <v>9000</v>
      </c>
      <c r="F59">
        <v>500</v>
      </c>
    </row>
    <row r="60" spans="1:6">
      <c r="A60">
        <v>74</v>
      </c>
      <c r="B60" t="s">
        <v>256</v>
      </c>
      <c r="C60" t="s">
        <v>18</v>
      </c>
      <c r="D60">
        <v>13900</v>
      </c>
      <c r="E60">
        <v>12900</v>
      </c>
      <c r="F60">
        <v>1000</v>
      </c>
    </row>
    <row r="61" spans="1:6">
      <c r="A61">
        <v>75</v>
      </c>
      <c r="B61" t="s">
        <v>258</v>
      </c>
      <c r="C61" t="s">
        <v>18</v>
      </c>
      <c r="D61">
        <v>3300</v>
      </c>
      <c r="E61">
        <v>3300</v>
      </c>
      <c r="F61">
        <v>0</v>
      </c>
    </row>
    <row r="62" spans="1:6">
      <c r="A62">
        <v>76</v>
      </c>
      <c r="B62" t="s">
        <v>260</v>
      </c>
      <c r="C62" t="s">
        <v>18</v>
      </c>
      <c r="D62">
        <v>63600</v>
      </c>
      <c r="E62">
        <v>62600</v>
      </c>
      <c r="F62">
        <v>1000</v>
      </c>
    </row>
    <row r="63" spans="1:6">
      <c r="A63">
        <v>77</v>
      </c>
      <c r="B63" t="s">
        <v>260</v>
      </c>
      <c r="C63" t="s">
        <v>18</v>
      </c>
      <c r="D63">
        <v>45600</v>
      </c>
      <c r="E63">
        <v>44600</v>
      </c>
      <c r="F63">
        <v>1000</v>
      </c>
    </row>
    <row r="64" spans="1:6">
      <c r="A64">
        <v>78</v>
      </c>
      <c r="B64" t="s">
        <v>260</v>
      </c>
      <c r="C64" t="s">
        <v>18</v>
      </c>
      <c r="D64">
        <v>18400</v>
      </c>
      <c r="E64">
        <v>17900</v>
      </c>
      <c r="F64">
        <v>500</v>
      </c>
    </row>
    <row r="65" spans="1:6">
      <c r="A65">
        <v>79</v>
      </c>
      <c r="B65" t="s">
        <v>264</v>
      </c>
      <c r="C65" t="s">
        <v>31</v>
      </c>
      <c r="D65">
        <v>17000</v>
      </c>
      <c r="E65">
        <v>17000</v>
      </c>
      <c r="F65">
        <v>0</v>
      </c>
    </row>
    <row r="66" spans="1:6">
      <c r="A66">
        <v>80</v>
      </c>
      <c r="B66" t="s">
        <v>266</v>
      </c>
      <c r="C66" t="s">
        <v>31</v>
      </c>
      <c r="D66">
        <v>282800</v>
      </c>
      <c r="E66">
        <v>276700</v>
      </c>
      <c r="F66">
        <v>6100</v>
      </c>
    </row>
    <row r="67" spans="1:6">
      <c r="A67">
        <v>81</v>
      </c>
      <c r="B67" t="s">
        <v>268</v>
      </c>
      <c r="C67" t="s">
        <v>31</v>
      </c>
      <c r="D67">
        <v>250300</v>
      </c>
      <c r="E67">
        <v>248200</v>
      </c>
      <c r="F67">
        <v>2100</v>
      </c>
    </row>
    <row r="68" spans="1:6">
      <c r="A68">
        <v>82</v>
      </c>
      <c r="B68" t="s">
        <v>270</v>
      </c>
      <c r="C68" t="s">
        <v>31</v>
      </c>
      <c r="D68">
        <v>26400</v>
      </c>
      <c r="E68">
        <v>26400</v>
      </c>
      <c r="F68">
        <v>0</v>
      </c>
    </row>
    <row r="69" spans="1:6">
      <c r="A69">
        <v>83</v>
      </c>
      <c r="B69" t="s">
        <v>270</v>
      </c>
      <c r="C69" t="s">
        <v>31</v>
      </c>
      <c r="D69">
        <v>29100</v>
      </c>
      <c r="E69">
        <v>29100</v>
      </c>
      <c r="F69">
        <v>0</v>
      </c>
    </row>
    <row r="70" spans="1:6">
      <c r="A70">
        <v>84</v>
      </c>
      <c r="B70" t="s">
        <v>273</v>
      </c>
      <c r="C70" t="s">
        <v>31</v>
      </c>
      <c r="D70">
        <v>19800</v>
      </c>
      <c r="E70">
        <v>17000</v>
      </c>
      <c r="F70">
        <v>2800</v>
      </c>
    </row>
    <row r="71" spans="1:6">
      <c r="A71">
        <v>85</v>
      </c>
      <c r="B71" t="s">
        <v>275</v>
      </c>
      <c r="C71" t="s">
        <v>37</v>
      </c>
      <c r="D71">
        <v>989200</v>
      </c>
      <c r="E71">
        <v>861962.75</v>
      </c>
      <c r="F71">
        <v>127237.25</v>
      </c>
    </row>
    <row r="72" spans="1:6">
      <c r="A72">
        <v>87</v>
      </c>
      <c r="B72" t="s">
        <v>279</v>
      </c>
      <c r="C72" t="s">
        <v>37</v>
      </c>
      <c r="D72">
        <v>202000</v>
      </c>
      <c r="E72">
        <v>200400</v>
      </c>
      <c r="F72">
        <v>1600</v>
      </c>
    </row>
    <row r="73" spans="1:6">
      <c r="A73">
        <v>88</v>
      </c>
      <c r="B73" t="s">
        <v>281</v>
      </c>
      <c r="C73" t="s">
        <v>37</v>
      </c>
      <c r="D73">
        <v>116500</v>
      </c>
      <c r="E73">
        <v>108900</v>
      </c>
      <c r="F73">
        <v>7600</v>
      </c>
    </row>
    <row r="74" spans="1:6">
      <c r="A74">
        <v>89</v>
      </c>
      <c r="B74" t="s">
        <v>283</v>
      </c>
      <c r="C74" t="s">
        <v>37</v>
      </c>
      <c r="D74">
        <v>112000</v>
      </c>
      <c r="E74">
        <v>107000</v>
      </c>
      <c r="F74">
        <v>5000</v>
      </c>
    </row>
    <row r="75" spans="1:6">
      <c r="A75">
        <v>90</v>
      </c>
      <c r="B75" t="s">
        <v>285</v>
      </c>
      <c r="C75" t="s">
        <v>37</v>
      </c>
      <c r="D75">
        <v>74900</v>
      </c>
      <c r="E75">
        <v>74900</v>
      </c>
      <c r="F75">
        <v>0</v>
      </c>
    </row>
    <row r="76" spans="1:6">
      <c r="A76">
        <v>91</v>
      </c>
      <c r="B76" t="s">
        <v>285</v>
      </c>
      <c r="C76" t="s">
        <v>37</v>
      </c>
      <c r="D76">
        <v>5700</v>
      </c>
      <c r="E76">
        <v>5200</v>
      </c>
      <c r="F76">
        <v>500</v>
      </c>
    </row>
    <row r="77" spans="1:6">
      <c r="A77">
        <v>92</v>
      </c>
      <c r="B77" t="s">
        <v>285</v>
      </c>
      <c r="C77" t="s">
        <v>37</v>
      </c>
      <c r="D77">
        <v>12800</v>
      </c>
      <c r="E77">
        <v>12300</v>
      </c>
      <c r="F77">
        <v>500</v>
      </c>
    </row>
    <row r="78" spans="1:6">
      <c r="A78">
        <v>93</v>
      </c>
      <c r="B78" t="s">
        <v>289</v>
      </c>
      <c r="C78" t="s">
        <v>37</v>
      </c>
      <c r="D78">
        <v>33800</v>
      </c>
      <c r="E78">
        <v>33500</v>
      </c>
      <c r="F78">
        <v>300</v>
      </c>
    </row>
    <row r="79" spans="1:6">
      <c r="A79">
        <v>95</v>
      </c>
      <c r="B79" t="s">
        <v>295</v>
      </c>
      <c r="C79" t="s">
        <v>37</v>
      </c>
      <c r="D79">
        <v>77900</v>
      </c>
      <c r="E79">
        <v>77900</v>
      </c>
      <c r="F79">
        <v>0</v>
      </c>
    </row>
    <row r="80" spans="1:6">
      <c r="A80">
        <v>101</v>
      </c>
      <c r="B80" t="s">
        <v>305</v>
      </c>
      <c r="C80" t="s">
        <v>37</v>
      </c>
      <c r="D80">
        <v>4100</v>
      </c>
      <c r="E80">
        <v>4100</v>
      </c>
      <c r="F80">
        <v>0</v>
      </c>
    </row>
    <row r="81" spans="1:6">
      <c r="A81">
        <v>102</v>
      </c>
      <c r="B81" t="s">
        <v>307</v>
      </c>
      <c r="C81" t="s">
        <v>46</v>
      </c>
      <c r="D81">
        <v>62400</v>
      </c>
      <c r="E81">
        <v>62400</v>
      </c>
      <c r="F81">
        <v>0</v>
      </c>
    </row>
    <row r="82" spans="1:6">
      <c r="A82">
        <v>103</v>
      </c>
      <c r="B82" t="s">
        <v>309</v>
      </c>
      <c r="C82" t="s">
        <v>46</v>
      </c>
      <c r="D82">
        <v>120400</v>
      </c>
      <c r="E82">
        <v>86600</v>
      </c>
      <c r="F82">
        <v>33800</v>
      </c>
    </row>
    <row r="83" spans="1:6">
      <c r="A83">
        <v>105</v>
      </c>
      <c r="B83" t="s">
        <v>313</v>
      </c>
      <c r="C83" t="s">
        <v>49</v>
      </c>
      <c r="D83">
        <v>56400</v>
      </c>
      <c r="E83">
        <v>56400</v>
      </c>
      <c r="F83">
        <v>0</v>
      </c>
    </row>
    <row r="84" spans="1:6">
      <c r="A84">
        <v>106</v>
      </c>
      <c r="B84" t="s">
        <v>315</v>
      </c>
      <c r="C84" t="s">
        <v>49</v>
      </c>
      <c r="D84">
        <v>70400</v>
      </c>
      <c r="E84">
        <v>67700</v>
      </c>
      <c r="F84">
        <v>2700</v>
      </c>
    </row>
    <row r="85" spans="1:6">
      <c r="A85">
        <v>109</v>
      </c>
      <c r="B85" t="s">
        <v>321</v>
      </c>
      <c r="C85" t="s">
        <v>49</v>
      </c>
      <c r="D85">
        <v>99400</v>
      </c>
      <c r="E85">
        <v>99400</v>
      </c>
      <c r="F85">
        <v>0</v>
      </c>
    </row>
    <row r="86" spans="1:6">
      <c r="A86">
        <v>112</v>
      </c>
      <c r="B86" t="s">
        <v>327</v>
      </c>
      <c r="C86" t="s">
        <v>53</v>
      </c>
      <c r="D86">
        <v>63700</v>
      </c>
      <c r="E86">
        <v>62900</v>
      </c>
      <c r="F86">
        <v>800</v>
      </c>
    </row>
    <row r="87" spans="1:6">
      <c r="A87">
        <v>114</v>
      </c>
      <c r="B87" t="s">
        <v>331</v>
      </c>
      <c r="C87" t="s">
        <v>53</v>
      </c>
      <c r="D87">
        <v>58100</v>
      </c>
      <c r="E87">
        <v>57200</v>
      </c>
      <c r="F87">
        <v>900</v>
      </c>
    </row>
    <row r="88" spans="1:6">
      <c r="A88">
        <v>115</v>
      </c>
      <c r="B88" t="s">
        <v>333</v>
      </c>
      <c r="C88" t="s">
        <v>53</v>
      </c>
      <c r="D88">
        <v>42400</v>
      </c>
      <c r="E88">
        <v>35900</v>
      </c>
      <c r="F88">
        <v>6500</v>
      </c>
    </row>
    <row r="89" spans="1:6">
      <c r="A89">
        <v>116</v>
      </c>
      <c r="B89" t="s">
        <v>335</v>
      </c>
      <c r="C89" t="s">
        <v>53</v>
      </c>
      <c r="D89">
        <v>1900</v>
      </c>
      <c r="E89">
        <v>1800</v>
      </c>
      <c r="F89">
        <v>100</v>
      </c>
    </row>
    <row r="90" spans="1:6">
      <c r="A90">
        <v>117</v>
      </c>
      <c r="B90" t="s">
        <v>337</v>
      </c>
      <c r="C90" t="s">
        <v>53</v>
      </c>
      <c r="D90">
        <v>54200</v>
      </c>
      <c r="E90">
        <v>52700</v>
      </c>
      <c r="F90">
        <v>1500</v>
      </c>
    </row>
    <row r="91" spans="1:6">
      <c r="A91">
        <v>120</v>
      </c>
      <c r="B91" t="s">
        <v>341</v>
      </c>
      <c r="C91" t="s">
        <v>53</v>
      </c>
      <c r="D91">
        <v>44700</v>
      </c>
      <c r="E91">
        <v>44700</v>
      </c>
      <c r="F91">
        <v>0</v>
      </c>
    </row>
    <row r="92" spans="1:5">
      <c r="A92">
        <v>123</v>
      </c>
      <c r="B92" t="s">
        <v>345</v>
      </c>
      <c r="C92" t="s">
        <v>60</v>
      </c>
      <c r="D92">
        <v>19300</v>
      </c>
      <c r="E92">
        <v>19300</v>
      </c>
    </row>
    <row r="93" spans="1:5">
      <c r="A93">
        <v>124</v>
      </c>
      <c r="B93" t="s">
        <v>347</v>
      </c>
      <c r="C93" t="s">
        <v>60</v>
      </c>
      <c r="D93">
        <v>22700</v>
      </c>
      <c r="E93">
        <v>22700</v>
      </c>
    </row>
    <row r="94" spans="1:5">
      <c r="A94">
        <v>125</v>
      </c>
      <c r="B94" t="s">
        <v>349</v>
      </c>
      <c r="C94" t="s">
        <v>60</v>
      </c>
      <c r="D94">
        <v>51300</v>
      </c>
      <c r="E94">
        <v>51300</v>
      </c>
    </row>
    <row r="95" spans="1:6">
      <c r="A95">
        <v>126</v>
      </c>
      <c r="B95" t="s">
        <v>351</v>
      </c>
      <c r="C95" t="s">
        <v>64</v>
      </c>
      <c r="D95">
        <v>17800</v>
      </c>
      <c r="E95">
        <v>8000</v>
      </c>
      <c r="F95">
        <v>9800</v>
      </c>
    </row>
    <row r="96" spans="1:6">
      <c r="A96">
        <v>127</v>
      </c>
      <c r="B96" t="s">
        <v>351</v>
      </c>
      <c r="C96" t="s">
        <v>64</v>
      </c>
      <c r="D96">
        <v>35300</v>
      </c>
      <c r="E96">
        <v>31900</v>
      </c>
      <c r="F96">
        <v>3400</v>
      </c>
    </row>
    <row r="97" spans="1:6">
      <c r="A97">
        <v>128</v>
      </c>
      <c r="B97" t="s">
        <v>351</v>
      </c>
      <c r="C97" t="s">
        <v>64</v>
      </c>
      <c r="D97">
        <v>122100</v>
      </c>
      <c r="E97">
        <v>115400</v>
      </c>
      <c r="F97">
        <v>6700</v>
      </c>
    </row>
    <row r="98" spans="1:6">
      <c r="A98">
        <v>130</v>
      </c>
      <c r="B98" t="s">
        <v>355</v>
      </c>
      <c r="C98" t="s">
        <v>64</v>
      </c>
      <c r="D98">
        <v>1500</v>
      </c>
      <c r="E98">
        <v>1100</v>
      </c>
      <c r="F98">
        <v>400</v>
      </c>
    </row>
    <row r="99" spans="1:6">
      <c r="A99">
        <v>133</v>
      </c>
      <c r="B99" t="s">
        <v>358</v>
      </c>
      <c r="C99" t="s">
        <v>64</v>
      </c>
      <c r="D99">
        <v>22200</v>
      </c>
      <c r="E99">
        <v>22200</v>
      </c>
      <c r="F99">
        <v>0</v>
      </c>
    </row>
    <row r="100" spans="1:6">
      <c r="A100">
        <v>147</v>
      </c>
      <c r="B100" t="s">
        <v>381</v>
      </c>
      <c r="C100" t="s">
        <v>68</v>
      </c>
      <c r="D100">
        <v>57900</v>
      </c>
      <c r="E100">
        <v>57300</v>
      </c>
      <c r="F100">
        <v>600</v>
      </c>
    </row>
    <row r="101" spans="1:6">
      <c r="A101">
        <v>148</v>
      </c>
      <c r="B101" t="s">
        <v>381</v>
      </c>
      <c r="C101" t="s">
        <v>68</v>
      </c>
      <c r="D101">
        <v>20400</v>
      </c>
      <c r="E101">
        <v>20100</v>
      </c>
      <c r="F101">
        <v>300</v>
      </c>
    </row>
    <row r="102" spans="1:6">
      <c r="A102">
        <v>149</v>
      </c>
      <c r="B102" t="s">
        <v>384</v>
      </c>
      <c r="C102" t="s">
        <v>70</v>
      </c>
      <c r="D102">
        <v>124700</v>
      </c>
      <c r="E102">
        <v>124700</v>
      </c>
      <c r="F102">
        <v>0</v>
      </c>
    </row>
    <row r="103" spans="1:6">
      <c r="A103">
        <v>150</v>
      </c>
      <c r="B103" t="s">
        <v>386</v>
      </c>
      <c r="C103" t="s">
        <v>70</v>
      </c>
      <c r="D103">
        <v>55000</v>
      </c>
      <c r="E103">
        <v>53900</v>
      </c>
      <c r="F103">
        <v>1100</v>
      </c>
    </row>
    <row r="104" spans="1:6">
      <c r="A104">
        <v>151</v>
      </c>
      <c r="B104" t="s">
        <v>388</v>
      </c>
      <c r="C104" t="s">
        <v>70</v>
      </c>
      <c r="D104">
        <v>63900</v>
      </c>
      <c r="E104">
        <v>63900</v>
      </c>
      <c r="F104">
        <v>0</v>
      </c>
    </row>
    <row r="105" spans="1:6">
      <c r="A105">
        <v>152</v>
      </c>
      <c r="B105" t="s">
        <v>390</v>
      </c>
      <c r="C105" t="s">
        <v>70</v>
      </c>
      <c r="D105">
        <v>50100</v>
      </c>
      <c r="E105">
        <v>50100</v>
      </c>
      <c r="F105">
        <v>0</v>
      </c>
    </row>
    <row r="106" spans="1:6">
      <c r="A106">
        <v>153</v>
      </c>
      <c r="B106" t="s">
        <v>392</v>
      </c>
      <c r="C106" t="s">
        <v>70</v>
      </c>
      <c r="D106">
        <v>2300</v>
      </c>
      <c r="E106">
        <v>2300</v>
      </c>
      <c r="F106">
        <v>0</v>
      </c>
    </row>
    <row r="107" spans="1:6">
      <c r="A107">
        <v>154</v>
      </c>
      <c r="B107" t="s">
        <v>394</v>
      </c>
      <c r="C107" t="s">
        <v>70</v>
      </c>
      <c r="D107">
        <v>95100</v>
      </c>
      <c r="E107">
        <v>94500</v>
      </c>
      <c r="F107">
        <v>600</v>
      </c>
    </row>
    <row r="108" spans="1:6">
      <c r="A108">
        <v>157</v>
      </c>
      <c r="B108" t="s">
        <v>398</v>
      </c>
      <c r="C108" t="s">
        <v>77</v>
      </c>
      <c r="D108">
        <v>51300</v>
      </c>
      <c r="E108">
        <v>51000</v>
      </c>
      <c r="F108">
        <v>300</v>
      </c>
    </row>
    <row r="109" spans="1:6">
      <c r="A109">
        <v>158</v>
      </c>
      <c r="B109" t="s">
        <v>401</v>
      </c>
      <c r="C109" t="s">
        <v>77</v>
      </c>
      <c r="D109">
        <v>138400</v>
      </c>
      <c r="E109">
        <v>138400</v>
      </c>
      <c r="F109">
        <v>0</v>
      </c>
    </row>
    <row r="110" spans="1:6">
      <c r="A110">
        <v>159</v>
      </c>
      <c r="B110" t="s">
        <v>403</v>
      </c>
      <c r="C110" t="s">
        <v>77</v>
      </c>
      <c r="D110">
        <v>36600</v>
      </c>
      <c r="E110">
        <v>32000</v>
      </c>
      <c r="F110">
        <v>4600</v>
      </c>
    </row>
    <row r="111" spans="1:6">
      <c r="A111">
        <v>160</v>
      </c>
      <c r="B111" t="s">
        <v>405</v>
      </c>
      <c r="C111" t="s">
        <v>81</v>
      </c>
      <c r="D111">
        <v>213800</v>
      </c>
      <c r="E111">
        <v>210400</v>
      </c>
      <c r="F111">
        <v>3400</v>
      </c>
    </row>
    <row r="112" spans="1:5">
      <c r="A112">
        <v>162</v>
      </c>
      <c r="B112" t="s">
        <v>407</v>
      </c>
      <c r="C112" t="s">
        <v>81</v>
      </c>
      <c r="D112">
        <v>21200</v>
      </c>
      <c r="E112">
        <v>21200</v>
      </c>
    </row>
    <row r="113" spans="1:6">
      <c r="A113">
        <v>170</v>
      </c>
      <c r="B113" t="s">
        <v>416</v>
      </c>
      <c r="C113" t="s">
        <v>81</v>
      </c>
      <c r="D113">
        <v>49300</v>
      </c>
      <c r="E113">
        <v>48500</v>
      </c>
      <c r="F113">
        <v>800</v>
      </c>
    </row>
    <row r="114" spans="1:6">
      <c r="A114">
        <v>171</v>
      </c>
      <c r="B114" t="s">
        <v>418</v>
      </c>
      <c r="C114" t="s">
        <v>85</v>
      </c>
      <c r="D114">
        <v>61400</v>
      </c>
      <c r="E114">
        <v>57400</v>
      </c>
      <c r="F114">
        <v>4000</v>
      </c>
    </row>
    <row r="115" spans="1:6">
      <c r="A115">
        <v>172</v>
      </c>
      <c r="B115" t="s">
        <v>420</v>
      </c>
      <c r="C115" t="s">
        <v>85</v>
      </c>
      <c r="D115">
        <v>20300</v>
      </c>
      <c r="E115">
        <v>20300</v>
      </c>
      <c r="F115">
        <v>0</v>
      </c>
    </row>
    <row r="116" spans="1:6">
      <c r="A116" t="s">
        <v>426</v>
      </c>
      <c r="D116">
        <v>8125270.83</v>
      </c>
      <c r="E116">
        <v>7673533.58</v>
      </c>
      <c r="F116">
        <v>451737.25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H119"/>
  <sheetViews>
    <sheetView zoomScale="85" zoomScaleNormal="85" topLeftCell="A4" workbookViewId="0">
      <selection activeCell="O105" sqref="O105"/>
    </sheetView>
  </sheetViews>
  <sheetFormatPr defaultColWidth="9" defaultRowHeight="15.75" outlineLevelCol="7"/>
  <cols>
    <col min="1" max="1" width="7.05833333333333" style="26" customWidth="1"/>
    <col min="2" max="2" width="11.5" customWidth="1"/>
    <col min="3" max="4" width="23.9416666666667" style="27" customWidth="1"/>
    <col min="5" max="5" width="12.65" style="28" customWidth="1"/>
    <col min="6" max="6" width="16.9416666666667" style="29" customWidth="1"/>
    <col min="7" max="7" width="17.25" style="29" customWidth="1"/>
    <col min="8" max="8" width="14.5" style="30" customWidth="1"/>
  </cols>
  <sheetData>
    <row r="1" spans="8:8">
      <c r="H1" s="37" t="s">
        <v>427</v>
      </c>
    </row>
    <row r="2" ht="35" customHeight="1" spans="1:8">
      <c r="A2" s="31" t="s">
        <v>89</v>
      </c>
      <c r="B2" s="31"/>
      <c r="C2" s="32"/>
      <c r="D2" s="32"/>
      <c r="E2" s="38"/>
      <c r="F2" s="14"/>
      <c r="G2" s="14"/>
      <c r="H2" s="39"/>
    </row>
    <row r="3" s="25" customFormat="1" ht="38" customHeight="1" spans="1:8">
      <c r="A3" s="33" t="s">
        <v>2</v>
      </c>
      <c r="B3" s="33" t="s">
        <v>3</v>
      </c>
      <c r="C3" s="34" t="s">
        <v>4</v>
      </c>
      <c r="D3" s="34" t="s">
        <v>94</v>
      </c>
      <c r="E3" s="40" t="s">
        <v>95</v>
      </c>
      <c r="F3" s="16" t="s">
        <v>96</v>
      </c>
      <c r="G3" s="16" t="s">
        <v>97</v>
      </c>
      <c r="H3" s="41" t="s">
        <v>99</v>
      </c>
    </row>
    <row r="4" ht="33" customHeight="1" spans="1:8">
      <c r="A4" s="35">
        <v>1</v>
      </c>
      <c r="B4" s="35" t="s">
        <v>6</v>
      </c>
      <c r="C4" s="36" t="s">
        <v>144</v>
      </c>
      <c r="D4" s="36" t="s">
        <v>145</v>
      </c>
      <c r="E4" s="42">
        <v>38</v>
      </c>
      <c r="F4" s="43">
        <v>15400</v>
      </c>
      <c r="G4" s="43">
        <v>15400</v>
      </c>
      <c r="H4" s="44">
        <v>0</v>
      </c>
    </row>
    <row r="5" ht="33" customHeight="1" spans="1:8">
      <c r="A5" s="35">
        <v>2</v>
      </c>
      <c r="B5" s="35" t="s">
        <v>6</v>
      </c>
      <c r="C5" s="36" t="s">
        <v>149</v>
      </c>
      <c r="D5" s="36" t="s">
        <v>150</v>
      </c>
      <c r="E5" s="42">
        <v>70</v>
      </c>
      <c r="F5" s="43">
        <v>21400</v>
      </c>
      <c r="G5" s="43">
        <v>20800</v>
      </c>
      <c r="H5" s="44">
        <v>600</v>
      </c>
    </row>
    <row r="6" ht="33" customHeight="1" spans="1:8">
      <c r="A6" s="35">
        <v>3</v>
      </c>
      <c r="B6" s="35" t="s">
        <v>6</v>
      </c>
      <c r="C6" s="36" t="s">
        <v>154</v>
      </c>
      <c r="D6" s="36" t="s">
        <v>155</v>
      </c>
      <c r="E6" s="42">
        <v>199</v>
      </c>
      <c r="F6" s="43">
        <v>65170.83</v>
      </c>
      <c r="G6" s="43">
        <v>56070.83</v>
      </c>
      <c r="H6" s="43">
        <v>9100</v>
      </c>
    </row>
    <row r="7" ht="33" customHeight="1" spans="1:8">
      <c r="A7" s="35">
        <v>4</v>
      </c>
      <c r="B7" s="35" t="s">
        <v>6</v>
      </c>
      <c r="C7" s="36" t="s">
        <v>158</v>
      </c>
      <c r="D7" s="36" t="s">
        <v>163</v>
      </c>
      <c r="E7" s="42">
        <v>98</v>
      </c>
      <c r="F7" s="43">
        <v>31400</v>
      </c>
      <c r="G7" s="43">
        <v>31400</v>
      </c>
      <c r="H7" s="44">
        <v>0</v>
      </c>
    </row>
    <row r="8" ht="33" customHeight="1" spans="1:8">
      <c r="A8" s="35">
        <v>5</v>
      </c>
      <c r="B8" s="35" t="s">
        <v>11</v>
      </c>
      <c r="C8" s="36" t="s">
        <v>177</v>
      </c>
      <c r="D8" s="36" t="s">
        <v>178</v>
      </c>
      <c r="E8" s="42">
        <v>481</v>
      </c>
      <c r="F8" s="43">
        <v>169600</v>
      </c>
      <c r="G8" s="43">
        <v>159100</v>
      </c>
      <c r="H8" s="44">
        <v>10500</v>
      </c>
    </row>
    <row r="9" ht="33" customHeight="1" spans="1:8">
      <c r="A9" s="35">
        <v>6</v>
      </c>
      <c r="B9" s="35" t="s">
        <v>11</v>
      </c>
      <c r="C9" s="36" t="s">
        <v>177</v>
      </c>
      <c r="D9" s="36" t="s">
        <v>179</v>
      </c>
      <c r="E9" s="42">
        <v>227</v>
      </c>
      <c r="F9" s="43">
        <v>86200</v>
      </c>
      <c r="G9" s="43">
        <v>65000</v>
      </c>
      <c r="H9" s="44">
        <v>21200</v>
      </c>
    </row>
    <row r="10" ht="33" customHeight="1" spans="1:8">
      <c r="A10" s="35">
        <v>7</v>
      </c>
      <c r="B10" s="35" t="s">
        <v>11</v>
      </c>
      <c r="C10" s="36" t="s">
        <v>177</v>
      </c>
      <c r="D10" s="36" t="s">
        <v>180</v>
      </c>
      <c r="E10" s="42">
        <v>384</v>
      </c>
      <c r="F10" s="43">
        <v>145400</v>
      </c>
      <c r="G10" s="43">
        <v>80200</v>
      </c>
      <c r="H10" s="44">
        <v>65200</v>
      </c>
    </row>
    <row r="11" ht="33" customHeight="1" spans="1:8">
      <c r="A11" s="35">
        <v>8</v>
      </c>
      <c r="B11" s="35" t="s">
        <v>11</v>
      </c>
      <c r="C11" s="36" t="s">
        <v>177</v>
      </c>
      <c r="D11" s="36" t="s">
        <v>181</v>
      </c>
      <c r="E11" s="42">
        <v>322</v>
      </c>
      <c r="F11" s="43">
        <v>115200</v>
      </c>
      <c r="G11" s="43">
        <v>108800</v>
      </c>
      <c r="H11" s="44">
        <v>6400</v>
      </c>
    </row>
    <row r="12" ht="33" customHeight="1" spans="1:8">
      <c r="A12" s="35">
        <v>9</v>
      </c>
      <c r="B12" s="35" t="s">
        <v>11</v>
      </c>
      <c r="C12" s="36" t="s">
        <v>177</v>
      </c>
      <c r="D12" s="36" t="s">
        <v>182</v>
      </c>
      <c r="E12" s="42">
        <v>310</v>
      </c>
      <c r="F12" s="43">
        <v>118600</v>
      </c>
      <c r="G12" s="43">
        <v>112400</v>
      </c>
      <c r="H12" s="44">
        <v>6200</v>
      </c>
    </row>
    <row r="13" ht="33" customHeight="1" spans="1:8">
      <c r="A13" s="35">
        <v>10</v>
      </c>
      <c r="B13" s="35" t="s">
        <v>11</v>
      </c>
      <c r="C13" s="36" t="s">
        <v>177</v>
      </c>
      <c r="D13" s="36" t="s">
        <v>183</v>
      </c>
      <c r="E13" s="42">
        <v>320</v>
      </c>
      <c r="F13" s="43">
        <v>109900</v>
      </c>
      <c r="G13" s="43">
        <v>103200</v>
      </c>
      <c r="H13" s="44">
        <v>6700</v>
      </c>
    </row>
    <row r="14" ht="33" customHeight="1" spans="1:8">
      <c r="A14" s="35">
        <v>11</v>
      </c>
      <c r="B14" s="35" t="s">
        <v>11</v>
      </c>
      <c r="C14" s="36" t="s">
        <v>177</v>
      </c>
      <c r="D14" s="36" t="s">
        <v>184</v>
      </c>
      <c r="E14" s="42">
        <v>468</v>
      </c>
      <c r="F14" s="43">
        <v>160200</v>
      </c>
      <c r="G14" s="43">
        <v>148100</v>
      </c>
      <c r="H14" s="44">
        <v>12100</v>
      </c>
    </row>
    <row r="15" ht="33" customHeight="1" spans="1:8">
      <c r="A15" s="35">
        <v>12</v>
      </c>
      <c r="B15" s="35" t="s">
        <v>11</v>
      </c>
      <c r="C15" s="36" t="s">
        <v>177</v>
      </c>
      <c r="D15" s="36" t="s">
        <v>185</v>
      </c>
      <c r="E15" s="42">
        <v>146</v>
      </c>
      <c r="F15" s="43">
        <v>54400</v>
      </c>
      <c r="G15" s="43">
        <v>53000</v>
      </c>
      <c r="H15" s="44">
        <v>1400</v>
      </c>
    </row>
    <row r="16" ht="33" customHeight="1" spans="1:8">
      <c r="A16" s="35">
        <v>13</v>
      </c>
      <c r="B16" s="35" t="s">
        <v>11</v>
      </c>
      <c r="C16" s="36" t="s">
        <v>177</v>
      </c>
      <c r="D16" s="36" t="s">
        <v>186</v>
      </c>
      <c r="E16" s="42">
        <v>152</v>
      </c>
      <c r="F16" s="43">
        <v>52600</v>
      </c>
      <c r="G16" s="43">
        <v>50200</v>
      </c>
      <c r="H16" s="44">
        <v>2400</v>
      </c>
    </row>
    <row r="17" ht="33" customHeight="1" spans="1:8">
      <c r="A17" s="35">
        <v>14</v>
      </c>
      <c r="B17" s="35" t="s">
        <v>11</v>
      </c>
      <c r="C17" s="36" t="s">
        <v>177</v>
      </c>
      <c r="D17" s="36" t="s">
        <v>187</v>
      </c>
      <c r="E17" s="42">
        <v>225</v>
      </c>
      <c r="F17" s="43">
        <v>67700</v>
      </c>
      <c r="G17" s="43">
        <v>65200</v>
      </c>
      <c r="H17" s="44">
        <v>2500</v>
      </c>
    </row>
    <row r="18" ht="33" customHeight="1" spans="1:8">
      <c r="A18" s="35">
        <v>15</v>
      </c>
      <c r="B18" s="35" t="s">
        <v>11</v>
      </c>
      <c r="C18" s="36" t="s">
        <v>177</v>
      </c>
      <c r="D18" s="36" t="s">
        <v>188</v>
      </c>
      <c r="E18" s="42">
        <v>17</v>
      </c>
      <c r="F18" s="43">
        <v>5800</v>
      </c>
      <c r="G18" s="43">
        <v>4500</v>
      </c>
      <c r="H18" s="44">
        <v>1300</v>
      </c>
    </row>
    <row r="19" ht="33" customHeight="1" spans="1:8">
      <c r="A19" s="35">
        <v>16</v>
      </c>
      <c r="B19" s="35" t="s">
        <v>11</v>
      </c>
      <c r="C19" s="36" t="s">
        <v>177</v>
      </c>
      <c r="D19" s="36" t="s">
        <v>189</v>
      </c>
      <c r="E19" s="42">
        <v>67</v>
      </c>
      <c r="F19" s="43">
        <v>24300</v>
      </c>
      <c r="G19" s="43">
        <v>22700</v>
      </c>
      <c r="H19" s="44">
        <v>1600</v>
      </c>
    </row>
    <row r="20" ht="33" customHeight="1" spans="1:8">
      <c r="A20" s="35">
        <v>17</v>
      </c>
      <c r="B20" s="35" t="s">
        <v>11</v>
      </c>
      <c r="C20" s="36" t="s">
        <v>177</v>
      </c>
      <c r="D20" s="36" t="s">
        <v>190</v>
      </c>
      <c r="E20" s="42">
        <v>304</v>
      </c>
      <c r="F20" s="43">
        <v>110500</v>
      </c>
      <c r="G20" s="43">
        <v>106100</v>
      </c>
      <c r="H20" s="44">
        <v>4400</v>
      </c>
    </row>
    <row r="21" ht="33" customHeight="1" spans="1:8">
      <c r="A21" s="35">
        <v>18</v>
      </c>
      <c r="B21" s="35" t="s">
        <v>11</v>
      </c>
      <c r="C21" s="36" t="s">
        <v>196</v>
      </c>
      <c r="D21" s="36" t="s">
        <v>198</v>
      </c>
      <c r="E21" s="42">
        <v>86</v>
      </c>
      <c r="F21" s="43">
        <v>36700</v>
      </c>
      <c r="G21" s="43">
        <v>24200</v>
      </c>
      <c r="H21" s="44">
        <v>12500</v>
      </c>
    </row>
    <row r="22" ht="33" customHeight="1" spans="1:8">
      <c r="A22" s="35">
        <v>19</v>
      </c>
      <c r="B22" s="35" t="s">
        <v>11</v>
      </c>
      <c r="C22" s="36" t="s">
        <v>199</v>
      </c>
      <c r="D22" s="36" t="s">
        <v>200</v>
      </c>
      <c r="E22" s="42">
        <v>162</v>
      </c>
      <c r="F22" s="43">
        <v>60000</v>
      </c>
      <c r="G22" s="43">
        <v>58200</v>
      </c>
      <c r="H22" s="44">
        <v>1800</v>
      </c>
    </row>
    <row r="23" ht="33" customHeight="1" spans="1:8">
      <c r="A23" s="35">
        <v>20</v>
      </c>
      <c r="B23" s="35" t="s">
        <v>11</v>
      </c>
      <c r="C23" s="36" t="s">
        <v>201</v>
      </c>
      <c r="D23" s="36" t="s">
        <v>202</v>
      </c>
      <c r="E23" s="42">
        <v>141</v>
      </c>
      <c r="F23" s="43">
        <v>54500</v>
      </c>
      <c r="G23" s="43">
        <v>54500</v>
      </c>
      <c r="H23" s="44">
        <v>0</v>
      </c>
    </row>
    <row r="24" ht="33" customHeight="1" spans="1:8">
      <c r="A24" s="35">
        <v>21</v>
      </c>
      <c r="B24" s="35" t="s">
        <v>11</v>
      </c>
      <c r="C24" s="36" t="s">
        <v>203</v>
      </c>
      <c r="D24" s="36" t="s">
        <v>204</v>
      </c>
      <c r="E24" s="42">
        <v>124</v>
      </c>
      <c r="F24" s="43">
        <v>53800</v>
      </c>
      <c r="G24" s="43">
        <v>45800</v>
      </c>
      <c r="H24" s="44">
        <v>8000</v>
      </c>
    </row>
    <row r="25" ht="33" customHeight="1" spans="1:8">
      <c r="A25" s="35">
        <v>22</v>
      </c>
      <c r="B25" s="35" t="s">
        <v>11</v>
      </c>
      <c r="C25" s="36" t="s">
        <v>205</v>
      </c>
      <c r="D25" s="36" t="s">
        <v>206</v>
      </c>
      <c r="E25" s="42">
        <v>12</v>
      </c>
      <c r="F25" s="43">
        <v>4600</v>
      </c>
      <c r="G25" s="43">
        <v>4100</v>
      </c>
      <c r="H25" s="44">
        <v>500</v>
      </c>
    </row>
    <row r="26" ht="33" customHeight="1" spans="1:8">
      <c r="A26" s="35">
        <v>23</v>
      </c>
      <c r="B26" s="35" t="s">
        <v>18</v>
      </c>
      <c r="C26" s="36" t="s">
        <v>208</v>
      </c>
      <c r="D26" s="36" t="s">
        <v>209</v>
      </c>
      <c r="E26" s="42">
        <v>1320</v>
      </c>
      <c r="F26" s="43">
        <v>437600</v>
      </c>
      <c r="G26" s="43">
        <v>436100</v>
      </c>
      <c r="H26" s="44">
        <v>1500</v>
      </c>
    </row>
    <row r="27" ht="33" customHeight="1" spans="1:8">
      <c r="A27" s="35">
        <v>24</v>
      </c>
      <c r="B27" s="35" t="s">
        <v>18</v>
      </c>
      <c r="C27" s="36" t="s">
        <v>208</v>
      </c>
      <c r="D27" s="36" t="s">
        <v>210</v>
      </c>
      <c r="E27" s="42">
        <v>1054</v>
      </c>
      <c r="F27" s="43">
        <v>360000</v>
      </c>
      <c r="G27" s="43">
        <v>360000</v>
      </c>
      <c r="H27" s="44">
        <v>0</v>
      </c>
    </row>
    <row r="28" ht="33" customHeight="1" spans="1:8">
      <c r="A28" s="35">
        <v>25</v>
      </c>
      <c r="B28" s="35" t="s">
        <v>18</v>
      </c>
      <c r="C28" s="36" t="s">
        <v>208</v>
      </c>
      <c r="D28" s="36" t="s">
        <v>211</v>
      </c>
      <c r="E28" s="42">
        <v>345</v>
      </c>
      <c r="F28" s="43">
        <v>110500</v>
      </c>
      <c r="G28" s="43">
        <v>109500</v>
      </c>
      <c r="H28" s="44">
        <v>1000</v>
      </c>
    </row>
    <row r="29" ht="33" customHeight="1" spans="1:8">
      <c r="A29" s="35">
        <v>26</v>
      </c>
      <c r="B29" s="35" t="s">
        <v>18</v>
      </c>
      <c r="C29" s="36" t="s">
        <v>208</v>
      </c>
      <c r="D29" s="36" t="s">
        <v>212</v>
      </c>
      <c r="E29" s="42">
        <v>129</v>
      </c>
      <c r="F29" s="43">
        <v>44500</v>
      </c>
      <c r="G29" s="43">
        <v>44500</v>
      </c>
      <c r="H29" s="44">
        <v>0</v>
      </c>
    </row>
    <row r="30" ht="33" customHeight="1" spans="1:8">
      <c r="A30" s="35">
        <v>27</v>
      </c>
      <c r="B30" s="35" t="s">
        <v>18</v>
      </c>
      <c r="C30" s="36" t="s">
        <v>208</v>
      </c>
      <c r="D30" s="36" t="s">
        <v>213</v>
      </c>
      <c r="E30" s="42">
        <v>400</v>
      </c>
      <c r="F30" s="43">
        <v>130800</v>
      </c>
      <c r="G30" s="43">
        <v>127400</v>
      </c>
      <c r="H30" s="44">
        <v>3400</v>
      </c>
    </row>
    <row r="31" ht="33" customHeight="1" spans="1:8">
      <c r="A31" s="35">
        <v>28</v>
      </c>
      <c r="B31" s="35" t="s">
        <v>18</v>
      </c>
      <c r="C31" s="36" t="s">
        <v>208</v>
      </c>
      <c r="D31" s="36" t="s">
        <v>214</v>
      </c>
      <c r="E31" s="42">
        <v>1</v>
      </c>
      <c r="F31" s="43">
        <v>500</v>
      </c>
      <c r="G31" s="43">
        <v>500</v>
      </c>
      <c r="H31" s="44">
        <v>0</v>
      </c>
    </row>
    <row r="32" ht="33" customHeight="1" spans="1:8">
      <c r="A32" s="35">
        <v>29</v>
      </c>
      <c r="B32" s="35" t="s">
        <v>18</v>
      </c>
      <c r="C32" s="36" t="s">
        <v>208</v>
      </c>
      <c r="D32" s="36" t="s">
        <v>215</v>
      </c>
      <c r="E32" s="42">
        <v>462</v>
      </c>
      <c r="F32" s="43">
        <v>149600</v>
      </c>
      <c r="G32" s="43">
        <v>143500</v>
      </c>
      <c r="H32" s="44">
        <v>6100</v>
      </c>
    </row>
    <row r="33" ht="33" customHeight="1" spans="1:8">
      <c r="A33" s="35">
        <v>30</v>
      </c>
      <c r="B33" s="35" t="s">
        <v>18</v>
      </c>
      <c r="C33" s="36" t="s">
        <v>208</v>
      </c>
      <c r="D33" s="36" t="s">
        <v>216</v>
      </c>
      <c r="E33" s="42">
        <v>6</v>
      </c>
      <c r="F33" s="43">
        <v>2600</v>
      </c>
      <c r="G33" s="43">
        <v>2600</v>
      </c>
      <c r="H33" s="44">
        <v>0</v>
      </c>
    </row>
    <row r="34" ht="33" customHeight="1" spans="1:8">
      <c r="A34" s="35">
        <v>31</v>
      </c>
      <c r="B34" s="35" t="s">
        <v>18</v>
      </c>
      <c r="C34" s="36" t="s">
        <v>208</v>
      </c>
      <c r="D34" s="36" t="s">
        <v>217</v>
      </c>
      <c r="E34" s="42">
        <v>64</v>
      </c>
      <c r="F34" s="43">
        <v>26600</v>
      </c>
      <c r="G34" s="43">
        <v>26600</v>
      </c>
      <c r="H34" s="44">
        <v>0</v>
      </c>
    </row>
    <row r="35" ht="33" customHeight="1" spans="1:8">
      <c r="A35" s="35">
        <v>32</v>
      </c>
      <c r="B35" s="35" t="s">
        <v>18</v>
      </c>
      <c r="C35" s="36" t="s">
        <v>218</v>
      </c>
      <c r="D35" s="36" t="s">
        <v>219</v>
      </c>
      <c r="E35" s="42">
        <v>97</v>
      </c>
      <c r="F35" s="43">
        <v>29800</v>
      </c>
      <c r="G35" s="43">
        <v>29800</v>
      </c>
      <c r="H35" s="44">
        <v>0</v>
      </c>
    </row>
    <row r="36" ht="33" customHeight="1" spans="1:8">
      <c r="A36" s="35">
        <v>33</v>
      </c>
      <c r="B36" s="35" t="s">
        <v>18</v>
      </c>
      <c r="C36" s="36" t="s">
        <v>220</v>
      </c>
      <c r="D36" s="36" t="s">
        <v>221</v>
      </c>
      <c r="E36" s="42">
        <v>168</v>
      </c>
      <c r="F36" s="43">
        <v>55800</v>
      </c>
      <c r="G36" s="43">
        <v>53000</v>
      </c>
      <c r="H36" s="44">
        <v>2800</v>
      </c>
    </row>
    <row r="37" ht="33" customHeight="1" spans="1:8">
      <c r="A37" s="35">
        <v>34</v>
      </c>
      <c r="B37" s="35" t="s">
        <v>18</v>
      </c>
      <c r="C37" s="36" t="s">
        <v>222</v>
      </c>
      <c r="D37" s="36" t="s">
        <v>223</v>
      </c>
      <c r="E37" s="42">
        <v>14</v>
      </c>
      <c r="F37" s="43">
        <v>6000</v>
      </c>
      <c r="G37" s="43">
        <v>3500</v>
      </c>
      <c r="H37" s="44">
        <v>2500</v>
      </c>
    </row>
    <row r="38" ht="33" customHeight="1" spans="1:8">
      <c r="A38" s="35">
        <v>35</v>
      </c>
      <c r="B38" s="35" t="s">
        <v>18</v>
      </c>
      <c r="C38" s="36" t="s">
        <v>224</v>
      </c>
      <c r="D38" s="36" t="s">
        <v>225</v>
      </c>
      <c r="E38" s="42">
        <v>65</v>
      </c>
      <c r="F38" s="43">
        <v>17300</v>
      </c>
      <c r="G38" s="43">
        <v>16000</v>
      </c>
      <c r="H38" s="44">
        <v>1300</v>
      </c>
    </row>
    <row r="39" ht="33" customHeight="1" spans="1:8">
      <c r="A39" s="35">
        <v>36</v>
      </c>
      <c r="B39" s="35" t="s">
        <v>18</v>
      </c>
      <c r="C39" s="36" t="s">
        <v>224</v>
      </c>
      <c r="D39" s="36" t="s">
        <v>226</v>
      </c>
      <c r="E39" s="42">
        <v>20</v>
      </c>
      <c r="F39" s="43">
        <v>5000</v>
      </c>
      <c r="G39" s="43">
        <v>5000</v>
      </c>
      <c r="H39" s="44">
        <v>0</v>
      </c>
    </row>
    <row r="40" ht="33" customHeight="1" spans="1:8">
      <c r="A40" s="35">
        <v>37</v>
      </c>
      <c r="B40" s="35" t="s">
        <v>18</v>
      </c>
      <c r="C40" s="36" t="s">
        <v>224</v>
      </c>
      <c r="D40" s="36" t="s">
        <v>227</v>
      </c>
      <c r="E40" s="42">
        <v>205</v>
      </c>
      <c r="F40" s="43">
        <v>69500</v>
      </c>
      <c r="G40" s="43">
        <v>68700</v>
      </c>
      <c r="H40" s="44">
        <v>800</v>
      </c>
    </row>
    <row r="41" ht="33" customHeight="1" spans="1:8">
      <c r="A41" s="35">
        <v>38</v>
      </c>
      <c r="B41" s="35" t="s">
        <v>18</v>
      </c>
      <c r="C41" s="36" t="s">
        <v>224</v>
      </c>
      <c r="D41" s="36" t="s">
        <v>228</v>
      </c>
      <c r="E41" s="42">
        <v>83</v>
      </c>
      <c r="F41" s="43">
        <v>28100</v>
      </c>
      <c r="G41" s="43">
        <v>27100</v>
      </c>
      <c r="H41" s="44">
        <v>1000</v>
      </c>
    </row>
    <row r="42" ht="33" customHeight="1" spans="1:8">
      <c r="A42" s="35">
        <v>39</v>
      </c>
      <c r="B42" s="35" t="s">
        <v>18</v>
      </c>
      <c r="C42" s="36" t="s">
        <v>224</v>
      </c>
      <c r="D42" s="36" t="s">
        <v>229</v>
      </c>
      <c r="E42" s="42">
        <v>145</v>
      </c>
      <c r="F42" s="43">
        <v>36300</v>
      </c>
      <c r="G42" s="43">
        <v>36000</v>
      </c>
      <c r="H42" s="44">
        <v>300</v>
      </c>
    </row>
    <row r="43" ht="33" customHeight="1" spans="1:8">
      <c r="A43" s="35">
        <v>40</v>
      </c>
      <c r="B43" s="35" t="s">
        <v>18</v>
      </c>
      <c r="C43" s="36" t="s">
        <v>224</v>
      </c>
      <c r="D43" s="36" t="s">
        <v>230</v>
      </c>
      <c r="E43" s="42">
        <v>130</v>
      </c>
      <c r="F43" s="43">
        <v>41800</v>
      </c>
      <c r="G43" s="43">
        <v>39800</v>
      </c>
      <c r="H43" s="44">
        <v>2000</v>
      </c>
    </row>
    <row r="44" ht="33" customHeight="1" spans="1:8">
      <c r="A44" s="35">
        <v>41</v>
      </c>
      <c r="B44" s="35" t="s">
        <v>18</v>
      </c>
      <c r="C44" s="36" t="s">
        <v>224</v>
      </c>
      <c r="D44" s="36" t="s">
        <v>231</v>
      </c>
      <c r="E44" s="42">
        <v>48</v>
      </c>
      <c r="F44" s="43">
        <v>16200</v>
      </c>
      <c r="G44" s="43">
        <v>15700</v>
      </c>
      <c r="H44" s="44">
        <v>500</v>
      </c>
    </row>
    <row r="45" ht="33" customHeight="1" spans="1:8">
      <c r="A45" s="35">
        <v>42</v>
      </c>
      <c r="B45" s="35" t="s">
        <v>18</v>
      </c>
      <c r="C45" s="36" t="s">
        <v>224</v>
      </c>
      <c r="D45" s="36" t="s">
        <v>232</v>
      </c>
      <c r="E45" s="42">
        <v>127</v>
      </c>
      <c r="F45" s="43">
        <v>36900</v>
      </c>
      <c r="G45" s="43">
        <v>36900</v>
      </c>
      <c r="H45" s="44">
        <v>0</v>
      </c>
    </row>
    <row r="46" ht="33" customHeight="1" spans="1:8">
      <c r="A46" s="35">
        <v>43</v>
      </c>
      <c r="B46" s="35" t="s">
        <v>18</v>
      </c>
      <c r="C46" s="36" t="s">
        <v>224</v>
      </c>
      <c r="D46" s="36" t="s">
        <v>235</v>
      </c>
      <c r="E46" s="42">
        <v>125</v>
      </c>
      <c r="F46" s="43">
        <v>33400</v>
      </c>
      <c r="G46" s="43">
        <v>33400</v>
      </c>
      <c r="H46" s="44">
        <v>0</v>
      </c>
    </row>
    <row r="47" ht="33" customHeight="1" spans="1:8">
      <c r="A47" s="35">
        <v>44</v>
      </c>
      <c r="B47" s="35" t="s">
        <v>18</v>
      </c>
      <c r="C47" s="36" t="s">
        <v>224</v>
      </c>
      <c r="D47" s="36" t="s">
        <v>236</v>
      </c>
      <c r="E47" s="42">
        <v>214</v>
      </c>
      <c r="F47" s="43">
        <v>65600</v>
      </c>
      <c r="G47" s="43">
        <v>65600</v>
      </c>
      <c r="H47" s="44">
        <v>0</v>
      </c>
    </row>
    <row r="48" ht="33" customHeight="1" spans="1:8">
      <c r="A48" s="35">
        <v>45</v>
      </c>
      <c r="B48" s="35" t="s">
        <v>18</v>
      </c>
      <c r="C48" s="36" t="s">
        <v>224</v>
      </c>
      <c r="D48" s="36" t="s">
        <v>237</v>
      </c>
      <c r="E48" s="42">
        <v>13</v>
      </c>
      <c r="F48" s="43">
        <v>3500</v>
      </c>
      <c r="G48" s="43">
        <v>3000</v>
      </c>
      <c r="H48" s="44">
        <v>500</v>
      </c>
    </row>
    <row r="49" ht="33" customHeight="1" spans="1:8">
      <c r="A49" s="35">
        <v>46</v>
      </c>
      <c r="B49" s="35" t="s">
        <v>18</v>
      </c>
      <c r="C49" s="36" t="s">
        <v>224</v>
      </c>
      <c r="D49" s="36" t="s">
        <v>238</v>
      </c>
      <c r="E49" s="42">
        <v>26</v>
      </c>
      <c r="F49" s="43">
        <v>8000</v>
      </c>
      <c r="G49" s="43">
        <v>6700</v>
      </c>
      <c r="H49" s="44">
        <v>1300</v>
      </c>
    </row>
    <row r="50" ht="33" customHeight="1" spans="1:8">
      <c r="A50" s="35">
        <v>47</v>
      </c>
      <c r="B50" s="35" t="s">
        <v>18</v>
      </c>
      <c r="C50" s="36" t="s">
        <v>224</v>
      </c>
      <c r="D50" s="36" t="s">
        <v>239</v>
      </c>
      <c r="E50" s="42">
        <v>320</v>
      </c>
      <c r="F50" s="43">
        <v>101800</v>
      </c>
      <c r="G50" s="43">
        <v>100200</v>
      </c>
      <c r="H50" s="44">
        <v>1600</v>
      </c>
    </row>
    <row r="51" ht="33" customHeight="1" spans="1:8">
      <c r="A51" s="35">
        <v>48</v>
      </c>
      <c r="B51" s="35" t="s">
        <v>18</v>
      </c>
      <c r="C51" s="36" t="s">
        <v>224</v>
      </c>
      <c r="D51" s="36" t="s">
        <v>240</v>
      </c>
      <c r="E51" s="42">
        <v>67</v>
      </c>
      <c r="F51" s="43">
        <v>14900</v>
      </c>
      <c r="G51" s="43">
        <v>14900</v>
      </c>
      <c r="H51" s="44">
        <v>0</v>
      </c>
    </row>
    <row r="52" ht="33" customHeight="1" spans="1:8">
      <c r="A52" s="35">
        <v>49</v>
      </c>
      <c r="B52" s="35" t="s">
        <v>18</v>
      </c>
      <c r="C52" s="36" t="s">
        <v>224</v>
      </c>
      <c r="D52" s="36" t="s">
        <v>241</v>
      </c>
      <c r="E52" s="42">
        <v>571</v>
      </c>
      <c r="F52" s="43">
        <v>175300</v>
      </c>
      <c r="G52" s="43">
        <v>175300</v>
      </c>
      <c r="H52" s="44">
        <v>0</v>
      </c>
    </row>
    <row r="53" ht="33" customHeight="1" spans="1:8">
      <c r="A53" s="35">
        <v>50</v>
      </c>
      <c r="B53" s="35" t="s">
        <v>18</v>
      </c>
      <c r="C53" s="36" t="s">
        <v>224</v>
      </c>
      <c r="D53" s="36" t="s">
        <v>242</v>
      </c>
      <c r="E53" s="42">
        <v>17</v>
      </c>
      <c r="F53" s="43">
        <v>3900</v>
      </c>
      <c r="G53" s="43">
        <v>3900</v>
      </c>
      <c r="H53" s="44">
        <v>0</v>
      </c>
    </row>
    <row r="54" ht="33" customHeight="1" spans="1:8">
      <c r="A54" s="35">
        <v>51</v>
      </c>
      <c r="B54" s="35" t="s">
        <v>18</v>
      </c>
      <c r="C54" s="36" t="s">
        <v>243</v>
      </c>
      <c r="D54" s="36" t="s">
        <v>244</v>
      </c>
      <c r="E54" s="42">
        <v>106</v>
      </c>
      <c r="F54" s="43">
        <v>44800</v>
      </c>
      <c r="G54" s="43">
        <v>41200</v>
      </c>
      <c r="H54" s="44">
        <v>3600</v>
      </c>
    </row>
    <row r="55" ht="33" customHeight="1" spans="1:8">
      <c r="A55" s="35">
        <v>52</v>
      </c>
      <c r="B55" s="35" t="s">
        <v>18</v>
      </c>
      <c r="C55" s="36" t="s">
        <v>246</v>
      </c>
      <c r="D55" s="36" t="s">
        <v>247</v>
      </c>
      <c r="E55" s="42">
        <v>38</v>
      </c>
      <c r="F55" s="43">
        <v>14800</v>
      </c>
      <c r="G55" s="43">
        <v>10000</v>
      </c>
      <c r="H55" s="44">
        <v>4800</v>
      </c>
    </row>
    <row r="56" ht="33" customHeight="1" spans="1:8">
      <c r="A56" s="35">
        <v>53</v>
      </c>
      <c r="B56" s="35" t="s">
        <v>18</v>
      </c>
      <c r="C56" s="36" t="s">
        <v>250</v>
      </c>
      <c r="D56" s="36" t="s">
        <v>251</v>
      </c>
      <c r="E56" s="42">
        <v>99</v>
      </c>
      <c r="F56" s="43">
        <v>40500</v>
      </c>
      <c r="G56" s="43">
        <v>38200</v>
      </c>
      <c r="H56" s="44">
        <v>2300</v>
      </c>
    </row>
    <row r="57" ht="33" customHeight="1" spans="1:8">
      <c r="A57" s="35">
        <v>54</v>
      </c>
      <c r="B57" s="35" t="s">
        <v>18</v>
      </c>
      <c r="C57" s="36" t="s">
        <v>252</v>
      </c>
      <c r="D57" s="36" t="s">
        <v>253</v>
      </c>
      <c r="E57" s="42">
        <v>22</v>
      </c>
      <c r="F57" s="43">
        <v>11000</v>
      </c>
      <c r="G57" s="43">
        <v>11000</v>
      </c>
      <c r="H57" s="44">
        <v>0</v>
      </c>
    </row>
    <row r="58" ht="33" customHeight="1" spans="1:8">
      <c r="A58" s="35">
        <v>55</v>
      </c>
      <c r="B58" s="35" t="s">
        <v>18</v>
      </c>
      <c r="C58" s="36" t="s">
        <v>252</v>
      </c>
      <c r="D58" s="36" t="s">
        <v>254</v>
      </c>
      <c r="E58" s="42">
        <v>5</v>
      </c>
      <c r="F58" s="43">
        <v>2500</v>
      </c>
      <c r="G58" s="43">
        <v>2500</v>
      </c>
      <c r="H58" s="44">
        <v>0</v>
      </c>
    </row>
    <row r="59" ht="33" customHeight="1" spans="1:8">
      <c r="A59" s="35">
        <v>56</v>
      </c>
      <c r="B59" s="35" t="s">
        <v>18</v>
      </c>
      <c r="C59" s="36" t="s">
        <v>252</v>
      </c>
      <c r="D59" s="36" t="s">
        <v>255</v>
      </c>
      <c r="E59" s="42">
        <v>19</v>
      </c>
      <c r="F59" s="43">
        <v>9500</v>
      </c>
      <c r="G59" s="43">
        <v>9000</v>
      </c>
      <c r="H59" s="44">
        <v>500</v>
      </c>
    </row>
    <row r="60" ht="33" customHeight="1" spans="1:8">
      <c r="A60" s="35">
        <v>57</v>
      </c>
      <c r="B60" s="35" t="s">
        <v>18</v>
      </c>
      <c r="C60" s="36" t="s">
        <v>256</v>
      </c>
      <c r="D60" s="36" t="s">
        <v>257</v>
      </c>
      <c r="E60" s="42">
        <v>35</v>
      </c>
      <c r="F60" s="43">
        <v>13900</v>
      </c>
      <c r="G60" s="43">
        <v>12900</v>
      </c>
      <c r="H60" s="44">
        <v>1000</v>
      </c>
    </row>
    <row r="61" ht="33" customHeight="1" spans="1:8">
      <c r="A61" s="35">
        <v>58</v>
      </c>
      <c r="B61" s="35" t="s">
        <v>18</v>
      </c>
      <c r="C61" s="36" t="s">
        <v>258</v>
      </c>
      <c r="D61" s="36" t="s">
        <v>259</v>
      </c>
      <c r="E61" s="42">
        <v>7</v>
      </c>
      <c r="F61" s="43">
        <v>3300</v>
      </c>
      <c r="G61" s="43">
        <v>3300</v>
      </c>
      <c r="H61" s="44">
        <v>0</v>
      </c>
    </row>
    <row r="62" ht="33" customHeight="1" spans="1:8">
      <c r="A62" s="35">
        <v>59</v>
      </c>
      <c r="B62" s="35" t="s">
        <v>18</v>
      </c>
      <c r="C62" s="36" t="s">
        <v>260</v>
      </c>
      <c r="D62" s="36" t="s">
        <v>261</v>
      </c>
      <c r="E62" s="42">
        <v>134</v>
      </c>
      <c r="F62" s="43">
        <v>63600</v>
      </c>
      <c r="G62" s="43">
        <v>62600</v>
      </c>
      <c r="H62" s="44">
        <v>1000</v>
      </c>
    </row>
    <row r="63" ht="33" customHeight="1" spans="1:8">
      <c r="A63" s="35">
        <v>60</v>
      </c>
      <c r="B63" s="35" t="s">
        <v>18</v>
      </c>
      <c r="C63" s="36" t="s">
        <v>260</v>
      </c>
      <c r="D63" s="36" t="s">
        <v>262</v>
      </c>
      <c r="E63" s="42">
        <v>100</v>
      </c>
      <c r="F63" s="43">
        <v>45600</v>
      </c>
      <c r="G63" s="43">
        <v>44600</v>
      </c>
      <c r="H63" s="44">
        <v>1000</v>
      </c>
    </row>
    <row r="64" ht="33" customHeight="1" spans="1:8">
      <c r="A64" s="35">
        <v>61</v>
      </c>
      <c r="B64" s="35" t="s">
        <v>18</v>
      </c>
      <c r="C64" s="36" t="s">
        <v>260</v>
      </c>
      <c r="D64" s="36" t="s">
        <v>263</v>
      </c>
      <c r="E64" s="42">
        <v>38</v>
      </c>
      <c r="F64" s="43">
        <v>18400</v>
      </c>
      <c r="G64" s="43">
        <v>17900</v>
      </c>
      <c r="H64" s="44">
        <v>500</v>
      </c>
    </row>
    <row r="65" ht="33" customHeight="1" spans="1:8">
      <c r="A65" s="35">
        <v>62</v>
      </c>
      <c r="B65" s="35" t="s">
        <v>31</v>
      </c>
      <c r="C65" s="36" t="s">
        <v>264</v>
      </c>
      <c r="D65" s="36" t="s">
        <v>265</v>
      </c>
      <c r="E65" s="42">
        <v>50</v>
      </c>
      <c r="F65" s="43">
        <v>17000</v>
      </c>
      <c r="G65" s="43">
        <v>17000</v>
      </c>
      <c r="H65" s="44">
        <v>0</v>
      </c>
    </row>
    <row r="66" ht="33" customHeight="1" spans="1:8">
      <c r="A66" s="35">
        <v>63</v>
      </c>
      <c r="B66" s="35" t="s">
        <v>31</v>
      </c>
      <c r="C66" s="36" t="s">
        <v>266</v>
      </c>
      <c r="D66" s="36" t="s">
        <v>267</v>
      </c>
      <c r="E66" s="42">
        <v>795</v>
      </c>
      <c r="F66" s="43">
        <v>282800</v>
      </c>
      <c r="G66" s="43">
        <v>276700</v>
      </c>
      <c r="H66" s="44">
        <v>6100</v>
      </c>
    </row>
    <row r="67" ht="33" customHeight="1" spans="1:8">
      <c r="A67" s="35">
        <v>64</v>
      </c>
      <c r="B67" s="35" t="s">
        <v>31</v>
      </c>
      <c r="C67" s="36" t="s">
        <v>268</v>
      </c>
      <c r="D67" s="36" t="s">
        <v>269</v>
      </c>
      <c r="E67" s="42">
        <v>779</v>
      </c>
      <c r="F67" s="43">
        <v>250300</v>
      </c>
      <c r="G67" s="43">
        <v>248200</v>
      </c>
      <c r="H67" s="44">
        <v>2100</v>
      </c>
    </row>
    <row r="68" ht="33" customHeight="1" spans="1:8">
      <c r="A68" s="35">
        <v>65</v>
      </c>
      <c r="B68" s="35" t="s">
        <v>31</v>
      </c>
      <c r="C68" s="36" t="s">
        <v>270</v>
      </c>
      <c r="D68" s="36" t="s">
        <v>271</v>
      </c>
      <c r="E68" s="42">
        <v>70</v>
      </c>
      <c r="F68" s="43">
        <v>26400</v>
      </c>
      <c r="G68" s="43">
        <v>26400</v>
      </c>
      <c r="H68" s="44">
        <v>0</v>
      </c>
    </row>
    <row r="69" ht="33" customHeight="1" spans="1:8">
      <c r="A69" s="35">
        <v>66</v>
      </c>
      <c r="B69" s="35" t="s">
        <v>31</v>
      </c>
      <c r="C69" s="36" t="s">
        <v>270</v>
      </c>
      <c r="D69" s="36" t="s">
        <v>272</v>
      </c>
      <c r="E69" s="42">
        <v>71</v>
      </c>
      <c r="F69" s="43">
        <v>29100</v>
      </c>
      <c r="G69" s="43">
        <v>29100</v>
      </c>
      <c r="H69" s="44">
        <v>0</v>
      </c>
    </row>
    <row r="70" ht="33" customHeight="1" spans="1:8">
      <c r="A70" s="35">
        <v>67</v>
      </c>
      <c r="B70" s="35" t="s">
        <v>31</v>
      </c>
      <c r="C70" s="36" t="s">
        <v>273</v>
      </c>
      <c r="D70" s="36" t="s">
        <v>274</v>
      </c>
      <c r="E70" s="42">
        <v>123</v>
      </c>
      <c r="F70" s="43">
        <v>19800</v>
      </c>
      <c r="G70" s="43">
        <v>17000</v>
      </c>
      <c r="H70" s="44">
        <v>2800</v>
      </c>
    </row>
    <row r="71" ht="33" customHeight="1" spans="1:8">
      <c r="A71" s="35">
        <v>68</v>
      </c>
      <c r="B71" s="35" t="s">
        <v>37</v>
      </c>
      <c r="C71" s="36" t="s">
        <v>275</v>
      </c>
      <c r="D71" s="36" t="s">
        <v>276</v>
      </c>
      <c r="E71" s="42">
        <v>2530</v>
      </c>
      <c r="F71" s="43">
        <v>989200</v>
      </c>
      <c r="G71" s="43">
        <v>861962.75</v>
      </c>
      <c r="H71" s="44">
        <v>127237.25</v>
      </c>
    </row>
    <row r="72" ht="33" customHeight="1" spans="1:8">
      <c r="A72" s="35">
        <v>69</v>
      </c>
      <c r="B72" s="35" t="s">
        <v>37</v>
      </c>
      <c r="C72" s="36" t="s">
        <v>279</v>
      </c>
      <c r="D72" s="36" t="s">
        <v>280</v>
      </c>
      <c r="E72" s="42">
        <v>616</v>
      </c>
      <c r="F72" s="43">
        <v>202000</v>
      </c>
      <c r="G72" s="43">
        <v>200400</v>
      </c>
      <c r="H72" s="44">
        <v>1600</v>
      </c>
    </row>
    <row r="73" ht="33" customHeight="1" spans="1:8">
      <c r="A73" s="35">
        <v>70</v>
      </c>
      <c r="B73" s="35" t="s">
        <v>37</v>
      </c>
      <c r="C73" s="36" t="s">
        <v>281</v>
      </c>
      <c r="D73" s="36" t="s">
        <v>282</v>
      </c>
      <c r="E73" s="42">
        <v>332</v>
      </c>
      <c r="F73" s="43">
        <v>116500</v>
      </c>
      <c r="G73" s="43">
        <v>108900</v>
      </c>
      <c r="H73" s="44">
        <v>7600</v>
      </c>
    </row>
    <row r="74" ht="33" customHeight="1" spans="1:8">
      <c r="A74" s="35">
        <v>71</v>
      </c>
      <c r="B74" s="35" t="s">
        <v>37</v>
      </c>
      <c r="C74" s="36" t="s">
        <v>283</v>
      </c>
      <c r="D74" s="36" t="s">
        <v>284</v>
      </c>
      <c r="E74" s="42">
        <v>364</v>
      </c>
      <c r="F74" s="43">
        <v>112000</v>
      </c>
      <c r="G74" s="43">
        <v>107000</v>
      </c>
      <c r="H74" s="44">
        <v>5000</v>
      </c>
    </row>
    <row r="75" ht="33" customHeight="1" spans="1:8">
      <c r="A75" s="35">
        <v>72</v>
      </c>
      <c r="B75" s="35" t="s">
        <v>37</v>
      </c>
      <c r="C75" s="36" t="s">
        <v>285</v>
      </c>
      <c r="D75" s="36" t="s">
        <v>286</v>
      </c>
      <c r="E75" s="42">
        <v>209</v>
      </c>
      <c r="F75" s="43">
        <v>74900</v>
      </c>
      <c r="G75" s="43">
        <v>74900</v>
      </c>
      <c r="H75" s="44">
        <v>0</v>
      </c>
    </row>
    <row r="76" ht="33" customHeight="1" spans="1:8">
      <c r="A76" s="35">
        <v>73</v>
      </c>
      <c r="B76" s="35" t="s">
        <v>37</v>
      </c>
      <c r="C76" s="36" t="s">
        <v>285</v>
      </c>
      <c r="D76" s="36" t="s">
        <v>287</v>
      </c>
      <c r="E76" s="42">
        <v>17</v>
      </c>
      <c r="F76" s="43">
        <v>5700</v>
      </c>
      <c r="G76" s="43">
        <v>5200</v>
      </c>
      <c r="H76" s="44">
        <v>500</v>
      </c>
    </row>
    <row r="77" ht="33" customHeight="1" spans="1:8">
      <c r="A77" s="35">
        <v>74</v>
      </c>
      <c r="B77" s="35" t="s">
        <v>37</v>
      </c>
      <c r="C77" s="36" t="s">
        <v>285</v>
      </c>
      <c r="D77" s="36" t="s">
        <v>288</v>
      </c>
      <c r="E77" s="42">
        <v>30</v>
      </c>
      <c r="F77" s="43">
        <v>12800</v>
      </c>
      <c r="G77" s="43">
        <v>12300</v>
      </c>
      <c r="H77" s="44">
        <f>F77-G77</f>
        <v>500</v>
      </c>
    </row>
    <row r="78" ht="33" customHeight="1" spans="1:8">
      <c r="A78" s="35">
        <v>75</v>
      </c>
      <c r="B78" s="35" t="s">
        <v>37</v>
      </c>
      <c r="C78" s="36" t="s">
        <v>289</v>
      </c>
      <c r="D78" s="36" t="s">
        <v>290</v>
      </c>
      <c r="E78" s="42">
        <v>72</v>
      </c>
      <c r="F78" s="43">
        <v>33800</v>
      </c>
      <c r="G78" s="43">
        <v>33500</v>
      </c>
      <c r="H78" s="44">
        <v>300</v>
      </c>
    </row>
    <row r="79" ht="33" customHeight="1" spans="1:8">
      <c r="A79" s="35">
        <v>76</v>
      </c>
      <c r="B79" s="35" t="s">
        <v>37</v>
      </c>
      <c r="C79" s="36" t="s">
        <v>295</v>
      </c>
      <c r="D79" s="36" t="s">
        <v>296</v>
      </c>
      <c r="E79" s="42">
        <v>173</v>
      </c>
      <c r="F79" s="43">
        <v>77900</v>
      </c>
      <c r="G79" s="43">
        <v>77900</v>
      </c>
      <c r="H79" s="44">
        <v>0</v>
      </c>
    </row>
    <row r="80" ht="33" customHeight="1" spans="1:8">
      <c r="A80" s="35">
        <v>77</v>
      </c>
      <c r="B80" s="35" t="s">
        <v>37</v>
      </c>
      <c r="C80" s="36" t="s">
        <v>305</v>
      </c>
      <c r="D80" s="36" t="s">
        <v>306</v>
      </c>
      <c r="E80" s="42">
        <v>9</v>
      </c>
      <c r="F80" s="43">
        <v>4100</v>
      </c>
      <c r="G80" s="43">
        <v>4100</v>
      </c>
      <c r="H80" s="44">
        <v>0</v>
      </c>
    </row>
    <row r="81" ht="33" customHeight="1" spans="1:8">
      <c r="A81" s="35">
        <v>78</v>
      </c>
      <c r="B81" s="35" t="s">
        <v>46</v>
      </c>
      <c r="C81" s="36" t="s">
        <v>307</v>
      </c>
      <c r="D81" s="36" t="s">
        <v>308</v>
      </c>
      <c r="E81" s="42">
        <v>168</v>
      </c>
      <c r="F81" s="43">
        <v>62400</v>
      </c>
      <c r="G81" s="43">
        <v>62400</v>
      </c>
      <c r="H81" s="44">
        <v>0</v>
      </c>
    </row>
    <row r="82" ht="33" customHeight="1" spans="1:8">
      <c r="A82" s="35">
        <v>79</v>
      </c>
      <c r="B82" s="35" t="s">
        <v>46</v>
      </c>
      <c r="C82" s="36" t="s">
        <v>309</v>
      </c>
      <c r="D82" s="36" t="s">
        <v>310</v>
      </c>
      <c r="E82" s="42">
        <v>332</v>
      </c>
      <c r="F82" s="43">
        <v>120400</v>
      </c>
      <c r="G82" s="43">
        <v>86600</v>
      </c>
      <c r="H82" s="44">
        <v>33800</v>
      </c>
    </row>
    <row r="83" ht="33" customHeight="1" spans="1:8">
      <c r="A83" s="35">
        <v>80</v>
      </c>
      <c r="B83" s="35" t="s">
        <v>49</v>
      </c>
      <c r="C83" s="36" t="s">
        <v>313</v>
      </c>
      <c r="D83" s="36" t="s">
        <v>314</v>
      </c>
      <c r="E83" s="42">
        <v>177</v>
      </c>
      <c r="F83" s="43">
        <v>56400</v>
      </c>
      <c r="G83" s="43">
        <v>56400</v>
      </c>
      <c r="H83" s="44">
        <v>0</v>
      </c>
    </row>
    <row r="84" ht="33" customHeight="1" spans="1:8">
      <c r="A84" s="35">
        <v>81</v>
      </c>
      <c r="B84" s="35" t="s">
        <v>49</v>
      </c>
      <c r="C84" s="36" t="s">
        <v>315</v>
      </c>
      <c r="D84" s="36" t="s">
        <v>316</v>
      </c>
      <c r="E84" s="42">
        <v>214</v>
      </c>
      <c r="F84" s="43">
        <v>70400</v>
      </c>
      <c r="G84" s="43">
        <v>67700</v>
      </c>
      <c r="H84" s="44">
        <v>2700</v>
      </c>
    </row>
    <row r="85" ht="33" customHeight="1" spans="1:8">
      <c r="A85" s="35">
        <v>82</v>
      </c>
      <c r="B85" s="35" t="s">
        <v>49</v>
      </c>
      <c r="C85" s="36" t="s">
        <v>321</v>
      </c>
      <c r="D85" s="36" t="s">
        <v>322</v>
      </c>
      <c r="E85" s="42">
        <v>246</v>
      </c>
      <c r="F85" s="43">
        <v>99400</v>
      </c>
      <c r="G85" s="43">
        <v>99400</v>
      </c>
      <c r="H85" s="44">
        <v>0</v>
      </c>
    </row>
    <row r="86" ht="33" customHeight="1" spans="1:8">
      <c r="A86" s="35">
        <v>83</v>
      </c>
      <c r="B86" s="35" t="s">
        <v>53</v>
      </c>
      <c r="C86" s="36" t="s">
        <v>327</v>
      </c>
      <c r="D86" s="36" t="s">
        <v>328</v>
      </c>
      <c r="E86" s="42">
        <v>183</v>
      </c>
      <c r="F86" s="43">
        <v>63700</v>
      </c>
      <c r="G86" s="43">
        <v>62900</v>
      </c>
      <c r="H86" s="44">
        <v>800</v>
      </c>
    </row>
    <row r="87" ht="33" customHeight="1" spans="1:8">
      <c r="A87" s="35">
        <v>84</v>
      </c>
      <c r="B87" s="35" t="s">
        <v>53</v>
      </c>
      <c r="C87" s="36" t="s">
        <v>331</v>
      </c>
      <c r="D87" s="36" t="s">
        <v>332</v>
      </c>
      <c r="E87" s="42">
        <v>211</v>
      </c>
      <c r="F87" s="43">
        <v>58100</v>
      </c>
      <c r="G87" s="43">
        <v>57200</v>
      </c>
      <c r="H87" s="44">
        <v>900</v>
      </c>
    </row>
    <row r="88" ht="33" customHeight="1" spans="1:8">
      <c r="A88" s="35">
        <v>85</v>
      </c>
      <c r="B88" s="35" t="s">
        <v>53</v>
      </c>
      <c r="C88" s="36" t="s">
        <v>333</v>
      </c>
      <c r="D88" s="36" t="s">
        <v>334</v>
      </c>
      <c r="E88" s="42">
        <v>400</v>
      </c>
      <c r="F88" s="43">
        <v>42400</v>
      </c>
      <c r="G88" s="43">
        <v>35900</v>
      </c>
      <c r="H88" s="44">
        <v>6500</v>
      </c>
    </row>
    <row r="89" ht="33" customHeight="1" spans="1:8">
      <c r="A89" s="35">
        <v>86</v>
      </c>
      <c r="B89" s="35" t="s">
        <v>53</v>
      </c>
      <c r="C89" s="36" t="s">
        <v>335</v>
      </c>
      <c r="D89" s="36" t="s">
        <v>336</v>
      </c>
      <c r="E89" s="42">
        <v>11</v>
      </c>
      <c r="F89" s="43">
        <v>1900</v>
      </c>
      <c r="G89" s="43">
        <v>1800</v>
      </c>
      <c r="H89" s="44">
        <v>100</v>
      </c>
    </row>
    <row r="90" ht="33" customHeight="1" spans="1:8">
      <c r="A90" s="35">
        <v>87</v>
      </c>
      <c r="B90" s="35" t="s">
        <v>53</v>
      </c>
      <c r="C90" s="36" t="s">
        <v>337</v>
      </c>
      <c r="D90" s="36" t="s">
        <v>338</v>
      </c>
      <c r="E90" s="42">
        <v>136</v>
      </c>
      <c r="F90" s="43">
        <v>54200</v>
      </c>
      <c r="G90" s="43">
        <v>52700</v>
      </c>
      <c r="H90" s="44">
        <v>1500</v>
      </c>
    </row>
    <row r="91" ht="33" customHeight="1" spans="1:8">
      <c r="A91" s="35">
        <v>88</v>
      </c>
      <c r="B91" s="35" t="s">
        <v>53</v>
      </c>
      <c r="C91" s="36" t="s">
        <v>341</v>
      </c>
      <c r="D91" s="36" t="s">
        <v>342</v>
      </c>
      <c r="E91" s="42">
        <v>97</v>
      </c>
      <c r="F91" s="43">
        <v>44700</v>
      </c>
      <c r="G91" s="43">
        <v>44700</v>
      </c>
      <c r="H91" s="44">
        <v>0</v>
      </c>
    </row>
    <row r="92" ht="33" customHeight="1" spans="1:8">
      <c r="A92" s="35">
        <v>89</v>
      </c>
      <c r="B92" s="35" t="s">
        <v>60</v>
      </c>
      <c r="C92" s="36" t="s">
        <v>345</v>
      </c>
      <c r="D92" s="36" t="s">
        <v>346</v>
      </c>
      <c r="E92" s="42">
        <v>67</v>
      </c>
      <c r="F92" s="43">
        <v>19300</v>
      </c>
      <c r="G92" s="43">
        <v>19300</v>
      </c>
      <c r="H92" s="44"/>
    </row>
    <row r="93" ht="33" customHeight="1" spans="1:8">
      <c r="A93" s="35">
        <v>90</v>
      </c>
      <c r="B93" s="35" t="s">
        <v>60</v>
      </c>
      <c r="C93" s="36" t="s">
        <v>347</v>
      </c>
      <c r="D93" s="36" t="s">
        <v>348</v>
      </c>
      <c r="E93" s="42">
        <v>67</v>
      </c>
      <c r="F93" s="43">
        <v>22700</v>
      </c>
      <c r="G93" s="43">
        <v>22700</v>
      </c>
      <c r="H93" s="44"/>
    </row>
    <row r="94" ht="33" customHeight="1" spans="1:8">
      <c r="A94" s="35">
        <v>91</v>
      </c>
      <c r="B94" s="35" t="s">
        <v>60</v>
      </c>
      <c r="C94" s="36" t="s">
        <v>349</v>
      </c>
      <c r="D94" s="36" t="s">
        <v>350</v>
      </c>
      <c r="E94" s="42">
        <v>155</v>
      </c>
      <c r="F94" s="43">
        <v>51300</v>
      </c>
      <c r="G94" s="43">
        <v>51300</v>
      </c>
      <c r="H94" s="44"/>
    </row>
    <row r="95" ht="33" customHeight="1" spans="1:8">
      <c r="A95" s="35">
        <v>92</v>
      </c>
      <c r="B95" s="35" t="s">
        <v>64</v>
      </c>
      <c r="C95" s="36" t="s">
        <v>351</v>
      </c>
      <c r="D95" s="36" t="s">
        <v>352</v>
      </c>
      <c r="E95" s="42">
        <v>46</v>
      </c>
      <c r="F95" s="43">
        <v>17800</v>
      </c>
      <c r="G95" s="43">
        <v>8000</v>
      </c>
      <c r="H95" s="44">
        <v>9800</v>
      </c>
    </row>
    <row r="96" ht="33" customHeight="1" spans="1:8">
      <c r="A96" s="35">
        <v>93</v>
      </c>
      <c r="B96" s="35" t="s">
        <v>64</v>
      </c>
      <c r="C96" s="36" t="s">
        <v>351</v>
      </c>
      <c r="D96" s="36" t="s">
        <v>353</v>
      </c>
      <c r="E96" s="42">
        <v>123</v>
      </c>
      <c r="F96" s="43">
        <v>35300</v>
      </c>
      <c r="G96" s="43">
        <v>31900</v>
      </c>
      <c r="H96" s="44">
        <v>3400</v>
      </c>
    </row>
    <row r="97" ht="33" customHeight="1" spans="1:8">
      <c r="A97" s="35">
        <v>94</v>
      </c>
      <c r="B97" s="35" t="s">
        <v>64</v>
      </c>
      <c r="C97" s="36" t="s">
        <v>351</v>
      </c>
      <c r="D97" s="36" t="s">
        <v>354</v>
      </c>
      <c r="E97" s="42">
        <v>355</v>
      </c>
      <c r="F97" s="43">
        <v>122100</v>
      </c>
      <c r="G97" s="43">
        <v>115400</v>
      </c>
      <c r="H97" s="44">
        <v>6700</v>
      </c>
    </row>
    <row r="98" ht="33" customHeight="1" spans="1:8">
      <c r="A98" s="35">
        <v>95</v>
      </c>
      <c r="B98" s="35" t="s">
        <v>64</v>
      </c>
      <c r="C98" s="36" t="s">
        <v>355</v>
      </c>
      <c r="D98" s="36" t="s">
        <v>357</v>
      </c>
      <c r="E98" s="42">
        <v>5</v>
      </c>
      <c r="F98" s="43">
        <v>1500</v>
      </c>
      <c r="G98" s="43">
        <v>1100</v>
      </c>
      <c r="H98" s="44">
        <v>400</v>
      </c>
    </row>
    <row r="99" ht="33" customHeight="1" spans="1:8">
      <c r="A99" s="35">
        <v>96</v>
      </c>
      <c r="B99" s="35" t="s">
        <v>64</v>
      </c>
      <c r="C99" s="36" t="s">
        <v>358</v>
      </c>
      <c r="D99" s="36" t="s">
        <v>361</v>
      </c>
      <c r="E99" s="42">
        <v>46</v>
      </c>
      <c r="F99" s="43">
        <v>22200</v>
      </c>
      <c r="G99" s="43">
        <v>22200</v>
      </c>
      <c r="H99" s="44">
        <v>0</v>
      </c>
    </row>
    <row r="100" ht="33" customHeight="1" spans="1:8">
      <c r="A100" s="35">
        <v>97</v>
      </c>
      <c r="B100" s="35" t="s">
        <v>68</v>
      </c>
      <c r="C100" s="36" t="s">
        <v>381</v>
      </c>
      <c r="D100" s="36" t="s">
        <v>382</v>
      </c>
      <c r="E100" s="42">
        <v>212</v>
      </c>
      <c r="F100" s="43">
        <v>57900</v>
      </c>
      <c r="G100" s="43">
        <v>57300</v>
      </c>
      <c r="H100" s="44">
        <v>600</v>
      </c>
    </row>
    <row r="101" ht="33" customHeight="1" spans="1:8">
      <c r="A101" s="35">
        <v>98</v>
      </c>
      <c r="B101" s="35" t="s">
        <v>68</v>
      </c>
      <c r="C101" s="36" t="s">
        <v>381</v>
      </c>
      <c r="D101" s="36" t="s">
        <v>383</v>
      </c>
      <c r="E101" s="42">
        <v>62</v>
      </c>
      <c r="F101" s="43">
        <v>20400</v>
      </c>
      <c r="G101" s="43">
        <v>20100</v>
      </c>
      <c r="H101" s="44">
        <v>300</v>
      </c>
    </row>
    <row r="102" ht="33" customHeight="1" spans="1:8">
      <c r="A102" s="35">
        <v>99</v>
      </c>
      <c r="B102" s="35" t="s">
        <v>70</v>
      </c>
      <c r="C102" s="36" t="s">
        <v>384</v>
      </c>
      <c r="D102" s="36" t="s">
        <v>385</v>
      </c>
      <c r="E102" s="42">
        <v>349</v>
      </c>
      <c r="F102" s="43">
        <v>124700</v>
      </c>
      <c r="G102" s="43">
        <v>124700</v>
      </c>
      <c r="H102" s="44">
        <v>0</v>
      </c>
    </row>
    <row r="103" ht="33" customHeight="1" spans="1:8">
      <c r="A103" s="35">
        <v>100</v>
      </c>
      <c r="B103" s="35" t="s">
        <v>70</v>
      </c>
      <c r="C103" s="36" t="s">
        <v>386</v>
      </c>
      <c r="D103" s="36" t="s">
        <v>387</v>
      </c>
      <c r="E103" s="42">
        <v>156</v>
      </c>
      <c r="F103" s="43">
        <v>55000</v>
      </c>
      <c r="G103" s="43">
        <v>53900</v>
      </c>
      <c r="H103" s="44">
        <v>1100</v>
      </c>
    </row>
    <row r="104" ht="33" customHeight="1" spans="1:8">
      <c r="A104" s="35">
        <v>101</v>
      </c>
      <c r="B104" s="35" t="s">
        <v>70</v>
      </c>
      <c r="C104" s="36" t="s">
        <v>388</v>
      </c>
      <c r="D104" s="36" t="s">
        <v>389</v>
      </c>
      <c r="E104" s="42">
        <v>213</v>
      </c>
      <c r="F104" s="43">
        <v>63900</v>
      </c>
      <c r="G104" s="43">
        <v>63900</v>
      </c>
      <c r="H104" s="44">
        <v>0</v>
      </c>
    </row>
    <row r="105" ht="33" customHeight="1" spans="1:8">
      <c r="A105" s="35">
        <v>102</v>
      </c>
      <c r="B105" s="35" t="s">
        <v>70</v>
      </c>
      <c r="C105" s="36" t="s">
        <v>390</v>
      </c>
      <c r="D105" s="36" t="s">
        <v>391</v>
      </c>
      <c r="E105" s="42">
        <v>121</v>
      </c>
      <c r="F105" s="43">
        <v>50100</v>
      </c>
      <c r="G105" s="43">
        <v>50100</v>
      </c>
      <c r="H105" s="44">
        <v>0</v>
      </c>
    </row>
    <row r="106" ht="33" customHeight="1" spans="1:8">
      <c r="A106" s="35">
        <v>103</v>
      </c>
      <c r="B106" s="35" t="s">
        <v>70</v>
      </c>
      <c r="C106" s="36" t="s">
        <v>392</v>
      </c>
      <c r="D106" s="36" t="s">
        <v>393</v>
      </c>
      <c r="E106" s="42">
        <v>5</v>
      </c>
      <c r="F106" s="43">
        <v>2300</v>
      </c>
      <c r="G106" s="43">
        <v>2300</v>
      </c>
      <c r="H106" s="44">
        <v>0</v>
      </c>
    </row>
    <row r="107" ht="33" customHeight="1" spans="1:8">
      <c r="A107" s="35">
        <v>104</v>
      </c>
      <c r="B107" s="35" t="s">
        <v>70</v>
      </c>
      <c r="C107" s="36" t="s">
        <v>394</v>
      </c>
      <c r="D107" s="36" t="s">
        <v>395</v>
      </c>
      <c r="E107" s="42">
        <v>200</v>
      </c>
      <c r="F107" s="43">
        <v>95100</v>
      </c>
      <c r="G107" s="43">
        <v>94500</v>
      </c>
      <c r="H107" s="44">
        <v>600</v>
      </c>
    </row>
    <row r="108" ht="33" customHeight="1" spans="1:8">
      <c r="A108" s="35">
        <v>105</v>
      </c>
      <c r="B108" s="35" t="s">
        <v>77</v>
      </c>
      <c r="C108" s="36" t="s">
        <v>398</v>
      </c>
      <c r="D108" s="36" t="s">
        <v>400</v>
      </c>
      <c r="E108" s="42">
        <v>145</v>
      </c>
      <c r="F108" s="43">
        <v>51300</v>
      </c>
      <c r="G108" s="43">
        <v>51000</v>
      </c>
      <c r="H108" s="44">
        <v>300</v>
      </c>
    </row>
    <row r="109" ht="33" customHeight="1" spans="1:8">
      <c r="A109" s="35">
        <v>106</v>
      </c>
      <c r="B109" s="35" t="s">
        <v>77</v>
      </c>
      <c r="C109" s="36" t="s">
        <v>401</v>
      </c>
      <c r="D109" s="36" t="s">
        <v>402</v>
      </c>
      <c r="E109" s="42">
        <v>332</v>
      </c>
      <c r="F109" s="43">
        <v>138400</v>
      </c>
      <c r="G109" s="43">
        <v>138400</v>
      </c>
      <c r="H109" s="44">
        <v>0</v>
      </c>
    </row>
    <row r="110" ht="33" customHeight="1" spans="1:8">
      <c r="A110" s="35">
        <v>107</v>
      </c>
      <c r="B110" s="35" t="s">
        <v>77</v>
      </c>
      <c r="C110" s="36" t="s">
        <v>403</v>
      </c>
      <c r="D110" s="36" t="s">
        <v>404</v>
      </c>
      <c r="E110" s="42">
        <v>129</v>
      </c>
      <c r="F110" s="43">
        <v>36600</v>
      </c>
      <c r="G110" s="43">
        <v>32000</v>
      </c>
      <c r="H110" s="44">
        <v>4600</v>
      </c>
    </row>
    <row r="111" ht="33" customHeight="1" spans="1:8">
      <c r="A111" s="35">
        <v>108</v>
      </c>
      <c r="B111" s="35" t="s">
        <v>81</v>
      </c>
      <c r="C111" s="36" t="s">
        <v>405</v>
      </c>
      <c r="D111" s="36" t="s">
        <v>406</v>
      </c>
      <c r="E111" s="42">
        <v>630</v>
      </c>
      <c r="F111" s="43">
        <v>213800</v>
      </c>
      <c r="G111" s="43">
        <v>210400</v>
      </c>
      <c r="H111" s="44">
        <v>3400</v>
      </c>
    </row>
    <row r="112" ht="33" customHeight="1" spans="1:8">
      <c r="A112" s="35">
        <v>109</v>
      </c>
      <c r="B112" s="35" t="s">
        <v>81</v>
      </c>
      <c r="C112" s="36" t="s">
        <v>407</v>
      </c>
      <c r="D112" s="36" t="s">
        <v>408</v>
      </c>
      <c r="E112" s="42">
        <v>44</v>
      </c>
      <c r="F112" s="43">
        <v>21200</v>
      </c>
      <c r="G112" s="43">
        <v>21200</v>
      </c>
      <c r="H112" s="44"/>
    </row>
    <row r="113" ht="33" customHeight="1" spans="1:8">
      <c r="A113" s="35">
        <v>110</v>
      </c>
      <c r="B113" s="35" t="s">
        <v>81</v>
      </c>
      <c r="C113" s="36" t="s">
        <v>416</v>
      </c>
      <c r="D113" s="36" t="s">
        <v>417</v>
      </c>
      <c r="E113" s="42">
        <v>149</v>
      </c>
      <c r="F113" s="43">
        <v>49300</v>
      </c>
      <c r="G113" s="43">
        <v>48500</v>
      </c>
      <c r="H113" s="44">
        <v>800</v>
      </c>
    </row>
    <row r="114" ht="33" customHeight="1" spans="1:8">
      <c r="A114" s="35">
        <v>111</v>
      </c>
      <c r="B114" s="35" t="s">
        <v>85</v>
      </c>
      <c r="C114" s="36" t="s">
        <v>418</v>
      </c>
      <c r="D114" s="36" t="s">
        <v>419</v>
      </c>
      <c r="E114" s="42">
        <v>160</v>
      </c>
      <c r="F114" s="43">
        <v>61400</v>
      </c>
      <c r="G114" s="43">
        <v>57400</v>
      </c>
      <c r="H114" s="44">
        <v>4000</v>
      </c>
    </row>
    <row r="115" ht="33" customHeight="1" spans="1:8">
      <c r="A115" s="35">
        <v>112</v>
      </c>
      <c r="B115" s="35" t="s">
        <v>85</v>
      </c>
      <c r="C115" s="36" t="s">
        <v>420</v>
      </c>
      <c r="D115" s="36" t="s">
        <v>421</v>
      </c>
      <c r="E115" s="42">
        <v>57</v>
      </c>
      <c r="F115" s="43">
        <v>20300</v>
      </c>
      <c r="G115" s="43">
        <v>20300</v>
      </c>
      <c r="H115" s="44">
        <v>0</v>
      </c>
    </row>
    <row r="116" ht="33" customHeight="1" spans="1:8">
      <c r="A116" s="35"/>
      <c r="B116" s="35" t="s">
        <v>88</v>
      </c>
      <c r="C116" s="36"/>
      <c r="D116" s="36"/>
      <c r="E116" s="22">
        <f>SUBTOTAL(9,E4:E115)</f>
        <v>23435</v>
      </c>
      <c r="F116" s="22">
        <f>SUBTOTAL(9,F4:F115)</f>
        <v>8125270.83</v>
      </c>
      <c r="G116" s="22">
        <f>SUBTOTAL(9,G4:G115)</f>
        <v>7673533.58</v>
      </c>
      <c r="H116" s="22">
        <f>SUBTOTAL(9,H4:H115)</f>
        <v>451737.25</v>
      </c>
    </row>
    <row r="119" spans="6:8">
      <c r="F119" s="45" t="e">
        <f>F116-#REF!</f>
        <v>#REF!</v>
      </c>
      <c r="G119" s="45" t="e">
        <f>G116-#REF!</f>
        <v>#REF!</v>
      </c>
      <c r="H119" s="28" t="e">
        <f>H116-#REF!</f>
        <v>#REF!</v>
      </c>
    </row>
  </sheetData>
  <autoFilter ref="A3:H115">
    <extLst/>
  </autoFilter>
  <mergeCells count="1">
    <mergeCell ref="A2:H2"/>
  </mergeCells>
  <pageMargins left="1.10138888888889" right="0.629166666666667" top="1" bottom="1.10138888888889" header="0.5" footer="0.5"/>
  <pageSetup paperSize="9" scale="61" fitToHeight="0" orientation="portrait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workbookViewId="0">
      <selection activeCell="G20" sqref="G20"/>
    </sheetView>
  </sheetViews>
  <sheetFormatPr defaultColWidth="8.96666666666667" defaultRowHeight="15.75" outlineLevelCol="5"/>
  <cols>
    <col min="2" max="2" width="16.1333333333333" customWidth="1"/>
    <col min="3" max="3" width="28.575" customWidth="1"/>
    <col min="4" max="5" width="16.0666666666667" style="23"/>
    <col min="6" max="6" width="13.8166666666667" style="23"/>
  </cols>
  <sheetData>
    <row r="1" spans="2:6">
      <c r="B1" t="s">
        <v>3</v>
      </c>
      <c r="C1" t="s">
        <v>4</v>
      </c>
      <c r="D1" s="23" t="s">
        <v>423</v>
      </c>
      <c r="E1" s="23" t="s">
        <v>424</v>
      </c>
      <c r="F1" s="23" t="s">
        <v>425</v>
      </c>
    </row>
    <row r="2" spans="2:5">
      <c r="B2" t="s">
        <v>60</v>
      </c>
      <c r="C2" t="s">
        <v>349</v>
      </c>
      <c r="D2" s="23">
        <v>51300</v>
      </c>
      <c r="E2" s="23">
        <v>51300</v>
      </c>
    </row>
    <row r="3" spans="2:5">
      <c r="B3" t="s">
        <v>60</v>
      </c>
      <c r="C3" t="s">
        <v>345</v>
      </c>
      <c r="D3" s="23">
        <v>19300</v>
      </c>
      <c r="E3" s="23">
        <v>19300</v>
      </c>
    </row>
    <row r="4" spans="2:5">
      <c r="B4" t="s">
        <v>60</v>
      </c>
      <c r="C4" t="s">
        <v>347</v>
      </c>
      <c r="D4" s="23">
        <v>22700</v>
      </c>
      <c r="E4" s="23">
        <v>22700</v>
      </c>
    </row>
    <row r="5" spans="1:5">
      <c r="A5">
        <v>9</v>
      </c>
      <c r="B5" t="s">
        <v>428</v>
      </c>
      <c r="D5" s="23">
        <v>93300</v>
      </c>
      <c r="E5" s="23">
        <v>93300</v>
      </c>
    </row>
    <row r="6" spans="2:5">
      <c r="B6" t="s">
        <v>81</v>
      </c>
      <c r="C6" t="s">
        <v>407</v>
      </c>
      <c r="D6" s="23">
        <v>21200</v>
      </c>
      <c r="E6" s="23">
        <v>21200</v>
      </c>
    </row>
    <row r="7" spans="2:6">
      <c r="B7" t="s">
        <v>81</v>
      </c>
      <c r="C7" t="s">
        <v>416</v>
      </c>
      <c r="D7" s="23">
        <v>49300</v>
      </c>
      <c r="E7" s="23">
        <v>48500</v>
      </c>
      <c r="F7" s="23">
        <v>800</v>
      </c>
    </row>
    <row r="8" spans="2:6">
      <c r="B8" t="s">
        <v>81</v>
      </c>
      <c r="C8" t="s">
        <v>405</v>
      </c>
      <c r="D8" s="23">
        <v>213800</v>
      </c>
      <c r="E8" s="23">
        <v>210400</v>
      </c>
      <c r="F8" s="23">
        <v>3400</v>
      </c>
    </row>
    <row r="9" spans="1:6">
      <c r="A9">
        <v>14</v>
      </c>
      <c r="B9" t="s">
        <v>429</v>
      </c>
      <c r="D9" s="23">
        <v>284300</v>
      </c>
      <c r="E9" s="23">
        <v>280100</v>
      </c>
      <c r="F9" s="23">
        <v>4200</v>
      </c>
    </row>
    <row r="10" spans="2:6">
      <c r="B10" t="s">
        <v>53</v>
      </c>
      <c r="C10" t="s">
        <v>341</v>
      </c>
      <c r="D10" s="23">
        <v>44700</v>
      </c>
      <c r="E10" s="23">
        <v>44700</v>
      </c>
      <c r="F10" s="23">
        <v>0</v>
      </c>
    </row>
    <row r="11" spans="2:6">
      <c r="B11" t="s">
        <v>53</v>
      </c>
      <c r="C11" t="s">
        <v>335</v>
      </c>
      <c r="D11" s="23">
        <v>1900</v>
      </c>
      <c r="E11" s="23">
        <v>1800</v>
      </c>
      <c r="F11" s="23">
        <v>100</v>
      </c>
    </row>
    <row r="12" spans="2:6">
      <c r="B12" t="s">
        <v>53</v>
      </c>
      <c r="C12" t="s">
        <v>337</v>
      </c>
      <c r="D12" s="23">
        <v>54200</v>
      </c>
      <c r="E12" s="23">
        <v>52700</v>
      </c>
      <c r="F12" s="23">
        <v>1500</v>
      </c>
    </row>
    <row r="13" spans="2:6">
      <c r="B13" t="s">
        <v>53</v>
      </c>
      <c r="C13" t="s">
        <v>333</v>
      </c>
      <c r="D13" s="23">
        <v>42400</v>
      </c>
      <c r="E13" s="23">
        <v>35900</v>
      </c>
      <c r="F13" s="23">
        <v>6500</v>
      </c>
    </row>
    <row r="14" spans="2:6">
      <c r="B14" t="s">
        <v>53</v>
      </c>
      <c r="C14" t="s">
        <v>327</v>
      </c>
      <c r="D14" s="23">
        <v>63700</v>
      </c>
      <c r="E14" s="23">
        <v>62900</v>
      </c>
      <c r="F14" s="23">
        <v>800</v>
      </c>
    </row>
    <row r="15" spans="2:6">
      <c r="B15" t="s">
        <v>53</v>
      </c>
      <c r="C15" t="s">
        <v>331</v>
      </c>
      <c r="D15" s="23">
        <v>58100</v>
      </c>
      <c r="E15" s="23">
        <v>57200</v>
      </c>
      <c r="F15" s="23">
        <v>900</v>
      </c>
    </row>
    <row r="16" spans="1:6">
      <c r="A16">
        <v>8</v>
      </c>
      <c r="B16" t="s">
        <v>430</v>
      </c>
      <c r="D16" s="23">
        <v>265000</v>
      </c>
      <c r="E16" s="23">
        <v>255200</v>
      </c>
      <c r="F16" s="23">
        <v>9800</v>
      </c>
    </row>
    <row r="17" spans="2:6">
      <c r="B17" t="s">
        <v>31</v>
      </c>
      <c r="C17" t="s">
        <v>273</v>
      </c>
      <c r="D17" s="23">
        <v>19800</v>
      </c>
      <c r="E17" s="23">
        <v>17000</v>
      </c>
      <c r="F17" s="23">
        <v>2800</v>
      </c>
    </row>
    <row r="18" spans="2:6">
      <c r="B18" t="s">
        <v>31</v>
      </c>
      <c r="C18" t="s">
        <v>268</v>
      </c>
      <c r="D18" s="23">
        <v>250300</v>
      </c>
      <c r="E18" s="23">
        <v>248200</v>
      </c>
      <c r="F18" s="23">
        <v>2100</v>
      </c>
    </row>
    <row r="19" spans="2:6">
      <c r="B19" t="s">
        <v>31</v>
      </c>
      <c r="C19" t="s">
        <v>266</v>
      </c>
      <c r="D19" s="23">
        <v>282800</v>
      </c>
      <c r="E19" s="23">
        <v>276700</v>
      </c>
      <c r="F19" s="23">
        <v>6100</v>
      </c>
    </row>
    <row r="20" spans="2:6">
      <c r="B20" t="s">
        <v>31</v>
      </c>
      <c r="C20" t="s">
        <v>270</v>
      </c>
      <c r="D20" s="23">
        <v>55500</v>
      </c>
      <c r="E20" s="23">
        <v>55500</v>
      </c>
      <c r="F20" s="23">
        <v>0</v>
      </c>
    </row>
    <row r="21" spans="2:6">
      <c r="B21" t="s">
        <v>31</v>
      </c>
      <c r="C21" t="s">
        <v>264</v>
      </c>
      <c r="D21" s="23">
        <v>17000</v>
      </c>
      <c r="E21" s="23">
        <v>17000</v>
      </c>
      <c r="F21" s="23">
        <v>0</v>
      </c>
    </row>
    <row r="22" spans="1:6">
      <c r="A22">
        <v>4</v>
      </c>
      <c r="B22" t="s">
        <v>431</v>
      </c>
      <c r="D22" s="23">
        <v>625400</v>
      </c>
      <c r="E22" s="23">
        <v>614400</v>
      </c>
      <c r="F22" s="23">
        <v>11000</v>
      </c>
    </row>
    <row r="23" spans="2:6">
      <c r="B23" t="s">
        <v>49</v>
      </c>
      <c r="C23" t="s">
        <v>321</v>
      </c>
      <c r="D23" s="23">
        <v>99400</v>
      </c>
      <c r="E23" s="23">
        <v>99400</v>
      </c>
      <c r="F23" s="23">
        <v>0</v>
      </c>
    </row>
    <row r="24" spans="2:6">
      <c r="B24" t="s">
        <v>49</v>
      </c>
      <c r="C24" t="s">
        <v>313</v>
      </c>
      <c r="D24" s="23">
        <v>56400</v>
      </c>
      <c r="E24" s="23">
        <v>56400</v>
      </c>
      <c r="F24" s="23">
        <v>0</v>
      </c>
    </row>
    <row r="25" spans="2:6">
      <c r="B25" t="s">
        <v>49</v>
      </c>
      <c r="C25" t="s">
        <v>315</v>
      </c>
      <c r="D25" s="23">
        <v>70400</v>
      </c>
      <c r="E25" s="23">
        <v>67700</v>
      </c>
      <c r="F25" s="23">
        <v>2700</v>
      </c>
    </row>
    <row r="26" spans="1:6">
      <c r="A26">
        <v>7</v>
      </c>
      <c r="B26" t="s">
        <v>432</v>
      </c>
      <c r="D26" s="23">
        <v>226200</v>
      </c>
      <c r="E26" s="23">
        <v>223500</v>
      </c>
      <c r="F26" s="23">
        <v>2700</v>
      </c>
    </row>
    <row r="27" spans="2:6">
      <c r="B27" t="s">
        <v>68</v>
      </c>
      <c r="C27" t="s">
        <v>381</v>
      </c>
      <c r="D27" s="23">
        <v>78300</v>
      </c>
      <c r="E27" s="23">
        <v>77400</v>
      </c>
      <c r="F27" s="23">
        <v>900</v>
      </c>
    </row>
    <row r="28" spans="1:6">
      <c r="A28">
        <v>11</v>
      </c>
      <c r="B28" t="s">
        <v>433</v>
      </c>
      <c r="D28" s="23">
        <v>78300</v>
      </c>
      <c r="E28" s="23">
        <v>77400</v>
      </c>
      <c r="F28" s="23">
        <v>900</v>
      </c>
    </row>
    <row r="29" spans="2:6">
      <c r="B29" t="s">
        <v>6</v>
      </c>
      <c r="C29" t="s">
        <v>158</v>
      </c>
      <c r="D29" s="23">
        <v>31400</v>
      </c>
      <c r="E29" s="23">
        <v>31400</v>
      </c>
      <c r="F29" s="23">
        <v>0</v>
      </c>
    </row>
    <row r="30" spans="2:6">
      <c r="B30" t="s">
        <v>6</v>
      </c>
      <c r="C30" t="s">
        <v>144</v>
      </c>
      <c r="D30" s="23">
        <v>15400</v>
      </c>
      <c r="E30" s="23">
        <v>15400</v>
      </c>
      <c r="F30" s="23">
        <v>0</v>
      </c>
    </row>
    <row r="31" spans="2:6">
      <c r="B31" t="s">
        <v>6</v>
      </c>
      <c r="C31" t="s">
        <v>154</v>
      </c>
      <c r="D31" s="23">
        <v>65170.83</v>
      </c>
      <c r="E31" s="23">
        <v>56070.83</v>
      </c>
      <c r="F31" s="23">
        <v>9100</v>
      </c>
    </row>
    <row r="32" spans="2:6">
      <c r="B32" t="s">
        <v>6</v>
      </c>
      <c r="C32" t="s">
        <v>149</v>
      </c>
      <c r="D32" s="23">
        <v>21400</v>
      </c>
      <c r="E32" s="23">
        <v>20800</v>
      </c>
      <c r="F32" s="23">
        <v>600</v>
      </c>
    </row>
    <row r="33" spans="1:6">
      <c r="A33">
        <v>1</v>
      </c>
      <c r="B33" t="s">
        <v>434</v>
      </c>
      <c r="D33" s="23">
        <v>133370.83</v>
      </c>
      <c r="E33" s="23">
        <v>123670.83</v>
      </c>
      <c r="F33" s="23">
        <v>9700</v>
      </c>
    </row>
    <row r="34" spans="2:6">
      <c r="B34" t="s">
        <v>11</v>
      </c>
      <c r="C34" t="s">
        <v>205</v>
      </c>
      <c r="D34" s="23">
        <v>4600</v>
      </c>
      <c r="E34" s="23">
        <v>4100</v>
      </c>
      <c r="F34" s="23">
        <v>500</v>
      </c>
    </row>
    <row r="35" spans="2:6">
      <c r="B35" t="s">
        <v>11</v>
      </c>
      <c r="C35" t="s">
        <v>201</v>
      </c>
      <c r="D35" s="23">
        <v>54500</v>
      </c>
      <c r="E35" s="23">
        <v>54500</v>
      </c>
      <c r="F35" s="23">
        <v>0</v>
      </c>
    </row>
    <row r="36" spans="2:6">
      <c r="B36" t="s">
        <v>11</v>
      </c>
      <c r="C36" t="s">
        <v>203</v>
      </c>
      <c r="D36" s="23">
        <v>53800</v>
      </c>
      <c r="E36" s="23">
        <v>45800</v>
      </c>
      <c r="F36" s="23">
        <v>8000</v>
      </c>
    </row>
    <row r="37" spans="2:6">
      <c r="B37" t="s">
        <v>11</v>
      </c>
      <c r="C37" t="s">
        <v>177</v>
      </c>
      <c r="D37" s="23">
        <v>1220400</v>
      </c>
      <c r="E37" s="23">
        <v>1078500</v>
      </c>
      <c r="F37" s="23">
        <v>141900</v>
      </c>
    </row>
    <row r="38" spans="2:6">
      <c r="B38" t="s">
        <v>11</v>
      </c>
      <c r="C38" t="s">
        <v>199</v>
      </c>
      <c r="D38" s="23">
        <v>60000</v>
      </c>
      <c r="E38" s="23">
        <v>58200</v>
      </c>
      <c r="F38" s="23">
        <v>1800</v>
      </c>
    </row>
    <row r="39" spans="2:6">
      <c r="B39" t="s">
        <v>11</v>
      </c>
      <c r="C39" t="s">
        <v>196</v>
      </c>
      <c r="D39" s="23">
        <v>36700</v>
      </c>
      <c r="E39" s="23">
        <v>24200</v>
      </c>
      <c r="F39" s="23">
        <v>12500</v>
      </c>
    </row>
    <row r="40" spans="1:6">
      <c r="A40">
        <v>2</v>
      </c>
      <c r="B40" t="s">
        <v>435</v>
      </c>
      <c r="D40" s="23">
        <v>1430000</v>
      </c>
      <c r="E40" s="23">
        <v>1265300</v>
      </c>
      <c r="F40" s="23">
        <v>164700</v>
      </c>
    </row>
    <row r="41" spans="2:6">
      <c r="B41" t="s">
        <v>64</v>
      </c>
      <c r="C41" t="s">
        <v>358</v>
      </c>
      <c r="D41" s="23">
        <v>22200</v>
      </c>
      <c r="E41" s="23">
        <v>22200</v>
      </c>
      <c r="F41" s="23">
        <v>0</v>
      </c>
    </row>
    <row r="42" spans="2:6">
      <c r="B42" t="s">
        <v>64</v>
      </c>
      <c r="C42" t="s">
        <v>355</v>
      </c>
      <c r="D42" s="23">
        <v>1500</v>
      </c>
      <c r="E42" s="23">
        <v>1100</v>
      </c>
      <c r="F42" s="23">
        <v>400</v>
      </c>
    </row>
    <row r="43" spans="2:6">
      <c r="B43" t="s">
        <v>64</v>
      </c>
      <c r="C43" t="s">
        <v>351</v>
      </c>
      <c r="D43" s="23">
        <v>175200</v>
      </c>
      <c r="E43" s="23">
        <v>155300</v>
      </c>
      <c r="F43" s="23">
        <v>19900</v>
      </c>
    </row>
    <row r="44" spans="1:6">
      <c r="A44">
        <v>10</v>
      </c>
      <c r="B44" t="s">
        <v>436</v>
      </c>
      <c r="D44" s="23">
        <v>198900</v>
      </c>
      <c r="E44" s="23">
        <v>178600</v>
      </c>
      <c r="F44" s="23">
        <v>20300</v>
      </c>
    </row>
    <row r="45" spans="2:6">
      <c r="B45" t="s">
        <v>77</v>
      </c>
      <c r="C45" t="s">
        <v>398</v>
      </c>
      <c r="D45" s="23">
        <v>51300</v>
      </c>
      <c r="E45" s="23">
        <v>51000</v>
      </c>
      <c r="F45" s="23">
        <v>300</v>
      </c>
    </row>
    <row r="46" spans="2:6">
      <c r="B46" t="s">
        <v>77</v>
      </c>
      <c r="C46" t="s">
        <v>403</v>
      </c>
      <c r="D46" s="23">
        <v>36600</v>
      </c>
      <c r="E46" s="23">
        <v>32000</v>
      </c>
      <c r="F46" s="23">
        <v>4600</v>
      </c>
    </row>
    <row r="47" spans="2:6">
      <c r="B47" t="s">
        <v>77</v>
      </c>
      <c r="C47" t="s">
        <v>401</v>
      </c>
      <c r="D47" s="23">
        <v>138400</v>
      </c>
      <c r="E47" s="23">
        <v>138400</v>
      </c>
      <c r="F47" s="23">
        <v>0</v>
      </c>
    </row>
    <row r="48" spans="1:6">
      <c r="A48">
        <v>13</v>
      </c>
      <c r="B48" t="s">
        <v>437</v>
      </c>
      <c r="D48" s="23">
        <v>226300</v>
      </c>
      <c r="E48" s="23">
        <v>221400</v>
      </c>
      <c r="F48" s="23">
        <v>4900</v>
      </c>
    </row>
    <row r="49" spans="2:6">
      <c r="B49" t="s">
        <v>18</v>
      </c>
      <c r="C49" t="s">
        <v>258</v>
      </c>
      <c r="D49" s="23">
        <v>3300</v>
      </c>
      <c r="E49" s="23">
        <v>3300</v>
      </c>
      <c r="F49" s="23">
        <v>0</v>
      </c>
    </row>
    <row r="50" spans="2:6">
      <c r="B50" t="s">
        <v>18</v>
      </c>
      <c r="C50" t="s">
        <v>250</v>
      </c>
      <c r="D50" s="23">
        <v>40500</v>
      </c>
      <c r="E50" s="23">
        <v>38200</v>
      </c>
      <c r="F50" s="23">
        <v>2300</v>
      </c>
    </row>
    <row r="51" spans="2:6">
      <c r="B51" t="s">
        <v>18</v>
      </c>
      <c r="C51" t="s">
        <v>246</v>
      </c>
      <c r="D51" s="23">
        <v>14800</v>
      </c>
      <c r="E51" s="23">
        <v>10000</v>
      </c>
      <c r="F51" s="23">
        <v>4800</v>
      </c>
    </row>
    <row r="52" spans="2:6">
      <c r="B52" t="s">
        <v>18</v>
      </c>
      <c r="C52" t="s">
        <v>260</v>
      </c>
      <c r="D52" s="23">
        <v>127600</v>
      </c>
      <c r="E52" s="23">
        <v>125100</v>
      </c>
      <c r="F52" s="23">
        <v>2500</v>
      </c>
    </row>
    <row r="53" spans="2:6">
      <c r="B53" t="s">
        <v>18</v>
      </c>
      <c r="C53" t="s">
        <v>243</v>
      </c>
      <c r="D53" s="23">
        <v>44800</v>
      </c>
      <c r="E53" s="23">
        <v>41200</v>
      </c>
      <c r="F53" s="23">
        <v>3600</v>
      </c>
    </row>
    <row r="54" spans="2:6">
      <c r="B54" t="s">
        <v>18</v>
      </c>
      <c r="C54" t="s">
        <v>256</v>
      </c>
      <c r="D54" s="23">
        <v>13900</v>
      </c>
      <c r="E54" s="23">
        <v>12900</v>
      </c>
      <c r="F54" s="23">
        <v>1000</v>
      </c>
    </row>
    <row r="55" spans="2:6">
      <c r="B55" t="s">
        <v>18</v>
      </c>
      <c r="C55" t="s">
        <v>222</v>
      </c>
      <c r="D55" s="23">
        <v>6000</v>
      </c>
      <c r="E55" s="23">
        <v>3500</v>
      </c>
      <c r="F55" s="23">
        <v>2500</v>
      </c>
    </row>
    <row r="56" spans="2:6">
      <c r="B56" t="s">
        <v>18</v>
      </c>
      <c r="C56" t="s">
        <v>208</v>
      </c>
      <c r="D56" s="23">
        <v>1262700</v>
      </c>
      <c r="E56" s="23">
        <v>1250700</v>
      </c>
      <c r="F56" s="23">
        <v>12000</v>
      </c>
    </row>
    <row r="57" spans="2:6">
      <c r="B57" t="s">
        <v>18</v>
      </c>
      <c r="C57" t="s">
        <v>252</v>
      </c>
      <c r="D57" s="23">
        <v>23000</v>
      </c>
      <c r="E57" s="23">
        <v>22500</v>
      </c>
      <c r="F57" s="23">
        <v>500</v>
      </c>
    </row>
    <row r="58" spans="2:6">
      <c r="B58" t="s">
        <v>18</v>
      </c>
      <c r="C58" t="s">
        <v>220</v>
      </c>
      <c r="D58" s="23">
        <v>55800</v>
      </c>
      <c r="E58" s="23">
        <v>53000</v>
      </c>
      <c r="F58" s="23">
        <v>2800</v>
      </c>
    </row>
    <row r="59" spans="2:6">
      <c r="B59" t="s">
        <v>18</v>
      </c>
      <c r="C59" t="s">
        <v>218</v>
      </c>
      <c r="D59" s="23">
        <v>29800</v>
      </c>
      <c r="E59" s="23">
        <v>29800</v>
      </c>
      <c r="F59" s="23">
        <v>0</v>
      </c>
    </row>
    <row r="60" spans="2:6">
      <c r="B60" t="s">
        <v>18</v>
      </c>
      <c r="C60" t="s">
        <v>224</v>
      </c>
      <c r="D60" s="23">
        <v>657500</v>
      </c>
      <c r="E60" s="23">
        <v>648200</v>
      </c>
      <c r="F60" s="23">
        <v>9300</v>
      </c>
    </row>
    <row r="61" spans="1:6">
      <c r="A61">
        <v>3</v>
      </c>
      <c r="B61" t="s">
        <v>438</v>
      </c>
      <c r="D61" s="23">
        <v>2279700</v>
      </c>
      <c r="E61" s="23">
        <v>2238400</v>
      </c>
      <c r="F61" s="23">
        <v>41300</v>
      </c>
    </row>
    <row r="62" spans="2:6">
      <c r="B62" t="s">
        <v>46</v>
      </c>
      <c r="C62" t="s">
        <v>309</v>
      </c>
      <c r="D62" s="23">
        <v>120400</v>
      </c>
      <c r="E62" s="23">
        <v>86600</v>
      </c>
      <c r="F62" s="23">
        <v>33800</v>
      </c>
    </row>
    <row r="63" spans="2:6">
      <c r="B63" t="s">
        <v>46</v>
      </c>
      <c r="C63" t="s">
        <v>307</v>
      </c>
      <c r="D63" s="23">
        <v>62400</v>
      </c>
      <c r="E63" s="23">
        <v>62400</v>
      </c>
      <c r="F63" s="23">
        <v>0</v>
      </c>
    </row>
    <row r="64" spans="1:6">
      <c r="A64">
        <v>6</v>
      </c>
      <c r="B64" t="s">
        <v>439</v>
      </c>
      <c r="D64" s="23">
        <v>182800</v>
      </c>
      <c r="E64" s="23">
        <v>149000</v>
      </c>
      <c r="F64" s="23">
        <v>33800</v>
      </c>
    </row>
    <row r="65" spans="2:6">
      <c r="B65" t="s">
        <v>37</v>
      </c>
      <c r="C65" t="s">
        <v>289</v>
      </c>
      <c r="D65" s="23">
        <v>33800</v>
      </c>
      <c r="E65" s="23">
        <v>33500</v>
      </c>
      <c r="F65" s="23">
        <v>300</v>
      </c>
    </row>
    <row r="66" spans="2:6">
      <c r="B66" t="s">
        <v>37</v>
      </c>
      <c r="C66" t="s">
        <v>295</v>
      </c>
      <c r="D66" s="23">
        <v>77900</v>
      </c>
      <c r="E66" s="23">
        <v>77900</v>
      </c>
      <c r="F66" s="23">
        <v>0</v>
      </c>
    </row>
    <row r="67" spans="2:6">
      <c r="B67" t="s">
        <v>37</v>
      </c>
      <c r="C67" t="s">
        <v>285</v>
      </c>
      <c r="D67" s="23">
        <v>93400</v>
      </c>
      <c r="E67" s="23">
        <v>92400</v>
      </c>
      <c r="F67" s="23">
        <v>1000</v>
      </c>
    </row>
    <row r="68" spans="2:6">
      <c r="B68" t="s">
        <v>37</v>
      </c>
      <c r="C68" t="s">
        <v>275</v>
      </c>
      <c r="D68" s="23">
        <v>989200</v>
      </c>
      <c r="E68" s="23">
        <v>861962.75</v>
      </c>
      <c r="F68" s="23">
        <v>127237.25</v>
      </c>
    </row>
    <row r="69" spans="2:6">
      <c r="B69" t="s">
        <v>37</v>
      </c>
      <c r="C69" t="s">
        <v>305</v>
      </c>
      <c r="D69" s="23">
        <v>4100</v>
      </c>
      <c r="E69" s="23">
        <v>4100</v>
      </c>
      <c r="F69" s="23">
        <v>0</v>
      </c>
    </row>
    <row r="70" spans="2:6">
      <c r="B70" t="s">
        <v>37</v>
      </c>
      <c r="C70" t="s">
        <v>281</v>
      </c>
      <c r="D70" s="23">
        <v>116500</v>
      </c>
      <c r="E70" s="23">
        <v>108900</v>
      </c>
      <c r="F70" s="23">
        <v>7600</v>
      </c>
    </row>
    <row r="71" spans="2:6">
      <c r="B71" t="s">
        <v>37</v>
      </c>
      <c r="C71" t="s">
        <v>279</v>
      </c>
      <c r="D71" s="23">
        <v>202000</v>
      </c>
      <c r="E71" s="23">
        <v>200400</v>
      </c>
      <c r="F71" s="23">
        <v>1600</v>
      </c>
    </row>
    <row r="72" spans="2:6">
      <c r="B72" t="s">
        <v>37</v>
      </c>
      <c r="C72" t="s">
        <v>283</v>
      </c>
      <c r="D72" s="23">
        <v>112000</v>
      </c>
      <c r="E72" s="23">
        <v>107000</v>
      </c>
      <c r="F72" s="23">
        <v>5000</v>
      </c>
    </row>
    <row r="73" spans="1:6">
      <c r="A73">
        <v>5</v>
      </c>
      <c r="B73" t="s">
        <v>440</v>
      </c>
      <c r="D73" s="23">
        <v>1628900</v>
      </c>
      <c r="E73" s="23">
        <v>1486162.75</v>
      </c>
      <c r="F73" s="23">
        <v>142737.25</v>
      </c>
    </row>
    <row r="74" spans="2:6">
      <c r="B74" t="s">
        <v>70</v>
      </c>
      <c r="C74" t="s">
        <v>384</v>
      </c>
      <c r="D74" s="23">
        <v>124700</v>
      </c>
      <c r="E74" s="23">
        <v>124700</v>
      </c>
      <c r="F74" s="23">
        <v>0</v>
      </c>
    </row>
    <row r="75" spans="2:6">
      <c r="B75" t="s">
        <v>70</v>
      </c>
      <c r="C75" t="s">
        <v>390</v>
      </c>
      <c r="D75" s="23">
        <v>50100</v>
      </c>
      <c r="E75" s="23">
        <v>50100</v>
      </c>
      <c r="F75" s="23">
        <v>0</v>
      </c>
    </row>
    <row r="76" spans="2:6">
      <c r="B76" t="s">
        <v>70</v>
      </c>
      <c r="C76" t="s">
        <v>392</v>
      </c>
      <c r="D76" s="23">
        <v>2300</v>
      </c>
      <c r="E76" s="23">
        <v>2300</v>
      </c>
      <c r="F76" s="23">
        <v>0</v>
      </c>
    </row>
    <row r="77" spans="2:6">
      <c r="B77" t="s">
        <v>70</v>
      </c>
      <c r="C77" t="s">
        <v>394</v>
      </c>
      <c r="D77" s="23">
        <v>95100</v>
      </c>
      <c r="E77" s="23">
        <v>94500</v>
      </c>
      <c r="F77" s="23">
        <v>600</v>
      </c>
    </row>
    <row r="78" spans="2:6">
      <c r="B78" t="s">
        <v>70</v>
      </c>
      <c r="C78" t="s">
        <v>388</v>
      </c>
      <c r="D78" s="23">
        <v>63900</v>
      </c>
      <c r="E78" s="23">
        <v>63900</v>
      </c>
      <c r="F78" s="23">
        <v>0</v>
      </c>
    </row>
    <row r="79" spans="2:6">
      <c r="B79" t="s">
        <v>70</v>
      </c>
      <c r="C79" t="s">
        <v>386</v>
      </c>
      <c r="D79" s="23">
        <v>55000</v>
      </c>
      <c r="E79" s="23">
        <v>53900</v>
      </c>
      <c r="F79" s="23">
        <v>1100</v>
      </c>
    </row>
    <row r="80" spans="1:6">
      <c r="A80">
        <v>12</v>
      </c>
      <c r="B80" t="s">
        <v>441</v>
      </c>
      <c r="D80" s="23">
        <v>391100</v>
      </c>
      <c r="E80" s="23">
        <v>389400</v>
      </c>
      <c r="F80" s="23">
        <v>1700</v>
      </c>
    </row>
    <row r="81" spans="2:6">
      <c r="B81" t="s">
        <v>85</v>
      </c>
      <c r="C81" t="s">
        <v>420</v>
      </c>
      <c r="D81" s="23">
        <v>20300</v>
      </c>
      <c r="E81" s="23">
        <v>20300</v>
      </c>
      <c r="F81" s="23">
        <v>0</v>
      </c>
    </row>
    <row r="82" spans="2:6">
      <c r="B82" t="s">
        <v>85</v>
      </c>
      <c r="C82" t="s">
        <v>418</v>
      </c>
      <c r="D82" s="23">
        <v>61400</v>
      </c>
      <c r="E82" s="23">
        <v>57400</v>
      </c>
      <c r="F82" s="23">
        <v>4000</v>
      </c>
    </row>
    <row r="83" spans="1:6">
      <c r="A83">
        <v>15</v>
      </c>
      <c r="B83" t="s">
        <v>442</v>
      </c>
      <c r="D83" s="23">
        <v>81700</v>
      </c>
      <c r="E83" s="23">
        <v>77700</v>
      </c>
      <c r="F83" s="23">
        <v>4000</v>
      </c>
    </row>
    <row r="84" spans="2:6">
      <c r="B84" t="s">
        <v>426</v>
      </c>
      <c r="D84" s="23">
        <v>8125270.83</v>
      </c>
      <c r="E84" s="23">
        <v>7673533.58</v>
      </c>
      <c r="F84" s="23">
        <v>451737.25</v>
      </c>
    </row>
  </sheetData>
  <autoFilter ref="A1:H84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G20" sqref="G20"/>
    </sheetView>
  </sheetViews>
  <sheetFormatPr defaultColWidth="8.96666666666667" defaultRowHeight="15.75" outlineLevelCol="5"/>
  <cols>
    <col min="4" max="4" width="10.4416666666667"/>
    <col min="5" max="5" width="11.5666666666667"/>
    <col min="6" max="6" width="10.4416666666667"/>
  </cols>
  <sheetData>
    <row r="1" spans="1:6">
      <c r="A1">
        <v>1</v>
      </c>
      <c r="B1" t="s">
        <v>434</v>
      </c>
      <c r="D1">
        <v>133370.83</v>
      </c>
      <c r="E1">
        <v>123670.83</v>
      </c>
      <c r="F1">
        <v>9700</v>
      </c>
    </row>
    <row r="2" spans="1:6">
      <c r="A2">
        <v>2</v>
      </c>
      <c r="B2" t="s">
        <v>435</v>
      </c>
      <c r="D2">
        <v>1430000</v>
      </c>
      <c r="E2">
        <v>1265300</v>
      </c>
      <c r="F2">
        <v>164700</v>
      </c>
    </row>
    <row r="3" spans="1:6">
      <c r="A3">
        <v>3</v>
      </c>
      <c r="B3" t="s">
        <v>438</v>
      </c>
      <c r="D3">
        <v>2279700</v>
      </c>
      <c r="E3">
        <v>2238400</v>
      </c>
      <c r="F3">
        <v>41300</v>
      </c>
    </row>
    <row r="4" spans="1:6">
      <c r="A4">
        <v>4</v>
      </c>
      <c r="B4" t="s">
        <v>431</v>
      </c>
      <c r="D4">
        <v>625400</v>
      </c>
      <c r="E4">
        <v>614400</v>
      </c>
      <c r="F4">
        <v>11000</v>
      </c>
    </row>
    <row r="5" spans="1:6">
      <c r="A5">
        <v>5</v>
      </c>
      <c r="B5" t="s">
        <v>440</v>
      </c>
      <c r="D5">
        <v>1628900</v>
      </c>
      <c r="E5">
        <v>1486162.75</v>
      </c>
      <c r="F5">
        <v>142737.25</v>
      </c>
    </row>
    <row r="6" spans="1:6">
      <c r="A6">
        <v>6</v>
      </c>
      <c r="B6" t="s">
        <v>439</v>
      </c>
      <c r="D6">
        <v>182800</v>
      </c>
      <c r="E6">
        <v>149000</v>
      </c>
      <c r="F6">
        <v>33800</v>
      </c>
    </row>
    <row r="7" spans="1:6">
      <c r="A7">
        <v>7</v>
      </c>
      <c r="B7" t="s">
        <v>432</v>
      </c>
      <c r="D7">
        <v>226200</v>
      </c>
      <c r="E7">
        <v>223500</v>
      </c>
      <c r="F7">
        <v>2700</v>
      </c>
    </row>
    <row r="8" spans="1:6">
      <c r="A8">
        <v>8</v>
      </c>
      <c r="B8" t="s">
        <v>430</v>
      </c>
      <c r="D8">
        <v>265000</v>
      </c>
      <c r="E8">
        <v>255200</v>
      </c>
      <c r="F8">
        <v>9800</v>
      </c>
    </row>
    <row r="9" spans="1:5">
      <c r="A9">
        <v>9</v>
      </c>
      <c r="B9" t="s">
        <v>428</v>
      </c>
      <c r="D9">
        <v>93300</v>
      </c>
      <c r="E9">
        <v>93300</v>
      </c>
    </row>
    <row r="10" spans="1:6">
      <c r="A10">
        <v>10</v>
      </c>
      <c r="B10" t="s">
        <v>436</v>
      </c>
      <c r="D10">
        <v>198900</v>
      </c>
      <c r="E10">
        <v>178600</v>
      </c>
      <c r="F10">
        <v>20300</v>
      </c>
    </row>
    <row r="11" spans="1:6">
      <c r="A11">
        <v>11</v>
      </c>
      <c r="B11" t="s">
        <v>433</v>
      </c>
      <c r="D11">
        <v>78300</v>
      </c>
      <c r="E11">
        <v>77400</v>
      </c>
      <c r="F11">
        <v>900</v>
      </c>
    </row>
    <row r="12" spans="1:6">
      <c r="A12">
        <v>12</v>
      </c>
      <c r="B12" t="s">
        <v>441</v>
      </c>
      <c r="D12">
        <v>391100</v>
      </c>
      <c r="E12">
        <v>389400</v>
      </c>
      <c r="F12">
        <v>1700</v>
      </c>
    </row>
    <row r="13" spans="1:6">
      <c r="A13">
        <v>13</v>
      </c>
      <c r="B13" t="s">
        <v>437</v>
      </c>
      <c r="D13">
        <v>226300</v>
      </c>
      <c r="E13">
        <v>221400</v>
      </c>
      <c r="F13">
        <v>4900</v>
      </c>
    </row>
    <row r="14" spans="1:6">
      <c r="A14">
        <v>14</v>
      </c>
      <c r="B14" t="s">
        <v>429</v>
      </c>
      <c r="D14">
        <v>284300</v>
      </c>
      <c r="E14">
        <v>280100</v>
      </c>
      <c r="F14">
        <v>4200</v>
      </c>
    </row>
    <row r="15" spans="1:6">
      <c r="A15">
        <v>15</v>
      </c>
      <c r="B15" t="s">
        <v>442</v>
      </c>
      <c r="D15">
        <v>81700</v>
      </c>
      <c r="E15">
        <v>77700</v>
      </c>
      <c r="F15">
        <v>4000</v>
      </c>
    </row>
  </sheetData>
  <sortState ref="A1:F15">
    <sortCondition ref="A1:A15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opLeftCell="A153" workbookViewId="0">
      <selection activeCell="G20" sqref="G20"/>
    </sheetView>
  </sheetViews>
  <sheetFormatPr defaultColWidth="8.96666666666667" defaultRowHeight="15.75" outlineLevelCol="5"/>
  <cols>
    <col min="1" max="1" width="18.5" customWidth="1"/>
    <col min="2" max="2" width="44.9416666666667" customWidth="1"/>
    <col min="4" max="5" width="16.0666666666667" style="23"/>
    <col min="6" max="6" width="13.8166666666667" style="23"/>
  </cols>
  <sheetData>
    <row r="1" spans="2:6">
      <c r="B1" t="s">
        <v>4</v>
      </c>
      <c r="C1" t="s">
        <v>3</v>
      </c>
      <c r="D1" s="23" t="s">
        <v>423</v>
      </c>
      <c r="E1" s="23" t="s">
        <v>424</v>
      </c>
      <c r="F1" s="23" t="s">
        <v>425</v>
      </c>
    </row>
    <row r="2" outlineLevel="2" spans="2:6">
      <c r="B2" t="s">
        <v>144</v>
      </c>
      <c r="C2" t="s">
        <v>6</v>
      </c>
      <c r="D2" s="23">
        <v>15400</v>
      </c>
      <c r="E2" s="23">
        <v>15400</v>
      </c>
      <c r="F2" s="23">
        <v>0</v>
      </c>
    </row>
    <row r="3" outlineLevel="1" spans="1:6">
      <c r="A3" s="24" t="s">
        <v>443</v>
      </c>
      <c r="B3">
        <f>SUBTOTAL(9,B2)</f>
        <v>0</v>
      </c>
      <c r="C3" t="str">
        <f>C2</f>
        <v>江岸区</v>
      </c>
      <c r="D3" s="23">
        <f>SUBTOTAL(9,D2)</f>
        <v>15400</v>
      </c>
      <c r="E3" s="23">
        <f>SUBTOTAL(9,E2)</f>
        <v>15400</v>
      </c>
      <c r="F3" s="23">
        <f>SUBTOTAL(9,F2)</f>
        <v>0</v>
      </c>
    </row>
    <row r="4" outlineLevel="2" spans="2:6">
      <c r="B4" t="s">
        <v>149</v>
      </c>
      <c r="C4" t="s">
        <v>6</v>
      </c>
      <c r="D4" s="23">
        <v>21400</v>
      </c>
      <c r="E4" s="23">
        <v>20800</v>
      </c>
      <c r="F4" s="23">
        <v>600</v>
      </c>
    </row>
    <row r="5" outlineLevel="1" spans="1:6">
      <c r="A5" s="24" t="s">
        <v>444</v>
      </c>
      <c r="B5">
        <f>SUBTOTAL(9,B4)</f>
        <v>0</v>
      </c>
      <c r="C5" t="str">
        <f>C4</f>
        <v>江岸区</v>
      </c>
      <c r="D5" s="23">
        <f>SUBTOTAL(9,D4)</f>
        <v>21400</v>
      </c>
      <c r="E5" s="23">
        <f>SUBTOTAL(9,E4)</f>
        <v>20800</v>
      </c>
      <c r="F5" s="23">
        <f>SUBTOTAL(9,F4)</f>
        <v>600</v>
      </c>
    </row>
    <row r="6" outlineLevel="2" spans="2:6">
      <c r="B6" t="s">
        <v>154</v>
      </c>
      <c r="C6" t="s">
        <v>6</v>
      </c>
      <c r="D6" s="23">
        <v>65170.83</v>
      </c>
      <c r="E6" s="23">
        <v>56070.83</v>
      </c>
      <c r="F6" s="23">
        <v>9100</v>
      </c>
    </row>
    <row r="7" outlineLevel="1" spans="1:6">
      <c r="A7" s="24" t="s">
        <v>445</v>
      </c>
      <c r="B7">
        <f>SUBTOTAL(9,B6)</f>
        <v>0</v>
      </c>
      <c r="C7" t="str">
        <f>C6</f>
        <v>江岸区</v>
      </c>
      <c r="D7" s="23">
        <f>SUBTOTAL(9,D6)</f>
        <v>65170.83</v>
      </c>
      <c r="E7" s="23">
        <f>SUBTOTAL(9,E6)</f>
        <v>56070.83</v>
      </c>
      <c r="F7" s="23">
        <f>SUBTOTAL(9,F6)</f>
        <v>9100</v>
      </c>
    </row>
    <row r="8" outlineLevel="2" spans="2:6">
      <c r="B8" t="s">
        <v>158</v>
      </c>
      <c r="C8" t="s">
        <v>6</v>
      </c>
      <c r="D8" s="23">
        <v>31400</v>
      </c>
      <c r="E8" s="23">
        <v>31400</v>
      </c>
      <c r="F8" s="23">
        <v>0</v>
      </c>
    </row>
    <row r="9" outlineLevel="1" spans="1:6">
      <c r="A9" s="24" t="s">
        <v>446</v>
      </c>
      <c r="B9">
        <f>SUBTOTAL(9,B8)</f>
        <v>0</v>
      </c>
      <c r="C9" t="str">
        <f>C8</f>
        <v>江岸区</v>
      </c>
      <c r="D9" s="23">
        <f>SUBTOTAL(9,D8)</f>
        <v>31400</v>
      </c>
      <c r="E9" s="23">
        <f>SUBTOTAL(9,E8)</f>
        <v>31400</v>
      </c>
      <c r="F9" s="23">
        <f>SUBTOTAL(9,F8)</f>
        <v>0</v>
      </c>
    </row>
    <row r="10" outlineLevel="2" spans="2:6">
      <c r="B10" t="s">
        <v>177</v>
      </c>
      <c r="C10" t="s">
        <v>11</v>
      </c>
      <c r="D10" s="23">
        <v>169600</v>
      </c>
      <c r="E10" s="23">
        <v>159100</v>
      </c>
      <c r="F10" s="23">
        <v>10500</v>
      </c>
    </row>
    <row r="11" outlineLevel="2" spans="2:6">
      <c r="B11" t="s">
        <v>177</v>
      </c>
      <c r="C11" t="s">
        <v>11</v>
      </c>
      <c r="D11" s="23">
        <v>86200</v>
      </c>
      <c r="E11" s="23">
        <v>65000</v>
      </c>
      <c r="F11" s="23">
        <v>21200</v>
      </c>
    </row>
    <row r="12" outlineLevel="2" spans="2:6">
      <c r="B12" t="s">
        <v>177</v>
      </c>
      <c r="C12" t="s">
        <v>11</v>
      </c>
      <c r="D12" s="23">
        <v>145400</v>
      </c>
      <c r="E12" s="23">
        <v>80200</v>
      </c>
      <c r="F12" s="23">
        <v>65200</v>
      </c>
    </row>
    <row r="13" outlineLevel="2" spans="2:6">
      <c r="B13" t="s">
        <v>177</v>
      </c>
      <c r="C13" t="s">
        <v>11</v>
      </c>
      <c r="D13" s="23">
        <v>115200</v>
      </c>
      <c r="E13" s="23">
        <v>108800</v>
      </c>
      <c r="F13" s="23">
        <v>6400</v>
      </c>
    </row>
    <row r="14" outlineLevel="2" spans="2:6">
      <c r="B14" t="s">
        <v>177</v>
      </c>
      <c r="C14" t="s">
        <v>11</v>
      </c>
      <c r="D14" s="23">
        <v>118600</v>
      </c>
      <c r="E14" s="23">
        <v>112400</v>
      </c>
      <c r="F14" s="23">
        <v>6200</v>
      </c>
    </row>
    <row r="15" outlineLevel="2" spans="2:6">
      <c r="B15" t="s">
        <v>177</v>
      </c>
      <c r="C15" t="s">
        <v>11</v>
      </c>
      <c r="D15" s="23">
        <v>109900</v>
      </c>
      <c r="E15" s="23">
        <v>103200</v>
      </c>
      <c r="F15" s="23">
        <v>6700</v>
      </c>
    </row>
    <row r="16" outlineLevel="2" spans="2:6">
      <c r="B16" t="s">
        <v>177</v>
      </c>
      <c r="C16" t="s">
        <v>11</v>
      </c>
      <c r="D16" s="23">
        <v>160200</v>
      </c>
      <c r="E16" s="23">
        <v>148100</v>
      </c>
      <c r="F16" s="23">
        <v>12100</v>
      </c>
    </row>
    <row r="17" outlineLevel="2" spans="2:6">
      <c r="B17" t="s">
        <v>177</v>
      </c>
      <c r="C17" t="s">
        <v>11</v>
      </c>
      <c r="D17" s="23">
        <v>54400</v>
      </c>
      <c r="E17" s="23">
        <v>53000</v>
      </c>
      <c r="F17" s="23">
        <v>1400</v>
      </c>
    </row>
    <row r="18" outlineLevel="2" spans="2:6">
      <c r="B18" t="s">
        <v>177</v>
      </c>
      <c r="C18" t="s">
        <v>11</v>
      </c>
      <c r="D18" s="23">
        <v>52600</v>
      </c>
      <c r="E18" s="23">
        <v>50200</v>
      </c>
      <c r="F18" s="23">
        <v>2400</v>
      </c>
    </row>
    <row r="19" outlineLevel="2" spans="2:6">
      <c r="B19" t="s">
        <v>177</v>
      </c>
      <c r="C19" t="s">
        <v>11</v>
      </c>
      <c r="D19" s="23">
        <v>67700</v>
      </c>
      <c r="E19" s="23">
        <v>65200</v>
      </c>
      <c r="F19" s="23">
        <v>2500</v>
      </c>
    </row>
    <row r="20" outlineLevel="2" spans="2:6">
      <c r="B20" t="s">
        <v>177</v>
      </c>
      <c r="C20" t="s">
        <v>11</v>
      </c>
      <c r="D20" s="23">
        <v>5800</v>
      </c>
      <c r="E20" s="23">
        <v>4500</v>
      </c>
      <c r="F20" s="23">
        <v>1300</v>
      </c>
    </row>
    <row r="21" outlineLevel="2" spans="2:6">
      <c r="B21" t="s">
        <v>177</v>
      </c>
      <c r="C21" t="s">
        <v>11</v>
      </c>
      <c r="D21" s="23">
        <v>24300</v>
      </c>
      <c r="E21" s="23">
        <v>22700</v>
      </c>
      <c r="F21" s="23">
        <v>1600</v>
      </c>
    </row>
    <row r="22" outlineLevel="2" spans="2:6">
      <c r="B22" t="s">
        <v>177</v>
      </c>
      <c r="C22" t="s">
        <v>11</v>
      </c>
      <c r="D22" s="23">
        <v>110500</v>
      </c>
      <c r="E22" s="23">
        <v>106100</v>
      </c>
      <c r="F22" s="23">
        <v>4400</v>
      </c>
    </row>
    <row r="23" outlineLevel="1" spans="1:6">
      <c r="A23" s="24" t="s">
        <v>447</v>
      </c>
      <c r="B23">
        <f>SUBTOTAL(9,B10:B22)</f>
        <v>0</v>
      </c>
      <c r="C23" t="str">
        <f>C22</f>
        <v>江汉区</v>
      </c>
      <c r="D23" s="23">
        <f>SUBTOTAL(9,D10:D22)</f>
        <v>1220400</v>
      </c>
      <c r="E23" s="23">
        <f>SUBTOTAL(9,E10:E22)</f>
        <v>1078500</v>
      </c>
      <c r="F23" s="23">
        <f>SUBTOTAL(9,F10:F22)</f>
        <v>141900</v>
      </c>
    </row>
    <row r="24" outlineLevel="2" spans="2:6">
      <c r="B24" t="s">
        <v>196</v>
      </c>
      <c r="C24" t="s">
        <v>11</v>
      </c>
      <c r="D24" s="23">
        <v>36700</v>
      </c>
      <c r="E24" s="23">
        <v>24200</v>
      </c>
      <c r="F24" s="23">
        <v>12500</v>
      </c>
    </row>
    <row r="25" outlineLevel="1" spans="1:6">
      <c r="A25" s="24" t="s">
        <v>448</v>
      </c>
      <c r="B25">
        <f>SUBTOTAL(9,B24)</f>
        <v>0</v>
      </c>
      <c r="C25" t="str">
        <f>C24</f>
        <v>江汉区</v>
      </c>
      <c r="D25" s="23">
        <f>SUBTOTAL(9,D24)</f>
        <v>36700</v>
      </c>
      <c r="E25" s="23">
        <f>SUBTOTAL(9,E24)</f>
        <v>24200</v>
      </c>
      <c r="F25" s="23">
        <f>SUBTOTAL(9,F24)</f>
        <v>12500</v>
      </c>
    </row>
    <row r="26" outlineLevel="2" spans="2:6">
      <c r="B26" t="s">
        <v>199</v>
      </c>
      <c r="C26" t="s">
        <v>11</v>
      </c>
      <c r="D26" s="23">
        <v>60000</v>
      </c>
      <c r="E26" s="23">
        <v>58200</v>
      </c>
      <c r="F26" s="23">
        <v>1800</v>
      </c>
    </row>
    <row r="27" outlineLevel="1" spans="1:6">
      <c r="A27" s="24" t="s">
        <v>449</v>
      </c>
      <c r="B27">
        <f>SUBTOTAL(9,B26)</f>
        <v>0</v>
      </c>
      <c r="C27" t="str">
        <f>C26</f>
        <v>江汉区</v>
      </c>
      <c r="D27" s="23">
        <f>SUBTOTAL(9,D26)</f>
        <v>60000</v>
      </c>
      <c r="E27" s="23">
        <f>SUBTOTAL(9,E26)</f>
        <v>58200</v>
      </c>
      <c r="F27" s="23">
        <f>SUBTOTAL(9,F26)</f>
        <v>1800</v>
      </c>
    </row>
    <row r="28" outlineLevel="2" spans="2:6">
      <c r="B28" t="s">
        <v>201</v>
      </c>
      <c r="C28" t="s">
        <v>11</v>
      </c>
      <c r="D28" s="23">
        <v>54500</v>
      </c>
      <c r="E28" s="23">
        <v>54500</v>
      </c>
      <c r="F28" s="23">
        <v>0</v>
      </c>
    </row>
    <row r="29" outlineLevel="1" spans="1:6">
      <c r="A29" s="24" t="s">
        <v>450</v>
      </c>
      <c r="B29">
        <f>SUBTOTAL(9,B28)</f>
        <v>0</v>
      </c>
      <c r="C29" t="str">
        <f>C28</f>
        <v>江汉区</v>
      </c>
      <c r="D29" s="23">
        <f>SUBTOTAL(9,D28)</f>
        <v>54500</v>
      </c>
      <c r="E29" s="23">
        <f>SUBTOTAL(9,E28)</f>
        <v>54500</v>
      </c>
      <c r="F29" s="23">
        <f>SUBTOTAL(9,F28)</f>
        <v>0</v>
      </c>
    </row>
    <row r="30" outlineLevel="2" spans="2:6">
      <c r="B30" t="s">
        <v>203</v>
      </c>
      <c r="C30" t="s">
        <v>11</v>
      </c>
      <c r="D30" s="23">
        <v>53800</v>
      </c>
      <c r="E30" s="23">
        <v>45800</v>
      </c>
      <c r="F30" s="23">
        <v>8000</v>
      </c>
    </row>
    <row r="31" outlineLevel="1" spans="1:6">
      <c r="A31" s="24" t="s">
        <v>451</v>
      </c>
      <c r="B31">
        <f>SUBTOTAL(9,B30)</f>
        <v>0</v>
      </c>
      <c r="C31" t="str">
        <f>C30</f>
        <v>江汉区</v>
      </c>
      <c r="D31" s="23">
        <f>SUBTOTAL(9,D30)</f>
        <v>53800</v>
      </c>
      <c r="E31" s="23">
        <f>SUBTOTAL(9,E30)</f>
        <v>45800</v>
      </c>
      <c r="F31" s="23">
        <f>SUBTOTAL(9,F30)</f>
        <v>8000</v>
      </c>
    </row>
    <row r="32" outlineLevel="2" spans="2:6">
      <c r="B32" t="s">
        <v>205</v>
      </c>
      <c r="C32" t="s">
        <v>11</v>
      </c>
      <c r="D32" s="23">
        <v>4600</v>
      </c>
      <c r="E32" s="23">
        <v>4100</v>
      </c>
      <c r="F32" s="23">
        <v>500</v>
      </c>
    </row>
    <row r="33" outlineLevel="1" spans="1:6">
      <c r="A33" s="24" t="s">
        <v>452</v>
      </c>
      <c r="B33">
        <f>SUBTOTAL(9,B32)</f>
        <v>0</v>
      </c>
      <c r="C33" t="str">
        <f>C32</f>
        <v>江汉区</v>
      </c>
      <c r="D33" s="23">
        <f>SUBTOTAL(9,D32)</f>
        <v>4600</v>
      </c>
      <c r="E33" s="23">
        <f>SUBTOTAL(9,E32)</f>
        <v>4100</v>
      </c>
      <c r="F33" s="23">
        <f>SUBTOTAL(9,F32)</f>
        <v>500</v>
      </c>
    </row>
    <row r="34" outlineLevel="2" spans="2:6">
      <c r="B34" t="s">
        <v>208</v>
      </c>
      <c r="C34" t="s">
        <v>18</v>
      </c>
      <c r="D34" s="23">
        <v>437600</v>
      </c>
      <c r="E34" s="23">
        <v>436100</v>
      </c>
      <c r="F34" s="23">
        <v>1500</v>
      </c>
    </row>
    <row r="35" outlineLevel="2" spans="2:6">
      <c r="B35" t="s">
        <v>208</v>
      </c>
      <c r="C35" t="s">
        <v>18</v>
      </c>
      <c r="D35" s="23">
        <v>360000</v>
      </c>
      <c r="E35" s="23">
        <v>360000</v>
      </c>
      <c r="F35" s="23">
        <v>0</v>
      </c>
    </row>
    <row r="36" outlineLevel="2" spans="2:6">
      <c r="B36" t="s">
        <v>208</v>
      </c>
      <c r="C36" t="s">
        <v>18</v>
      </c>
      <c r="D36" s="23">
        <v>110500</v>
      </c>
      <c r="E36" s="23">
        <v>109500</v>
      </c>
      <c r="F36" s="23">
        <v>1000</v>
      </c>
    </row>
    <row r="37" outlineLevel="2" spans="2:6">
      <c r="B37" t="s">
        <v>208</v>
      </c>
      <c r="C37" t="s">
        <v>18</v>
      </c>
      <c r="D37" s="23">
        <v>44500</v>
      </c>
      <c r="E37" s="23">
        <v>44500</v>
      </c>
      <c r="F37" s="23">
        <v>0</v>
      </c>
    </row>
    <row r="38" outlineLevel="2" spans="2:6">
      <c r="B38" t="s">
        <v>208</v>
      </c>
      <c r="C38" t="s">
        <v>18</v>
      </c>
      <c r="D38" s="23">
        <v>130800</v>
      </c>
      <c r="E38" s="23">
        <v>127400</v>
      </c>
      <c r="F38" s="23">
        <v>3400</v>
      </c>
    </row>
    <row r="39" outlineLevel="2" spans="2:6">
      <c r="B39" t="s">
        <v>208</v>
      </c>
      <c r="C39" t="s">
        <v>18</v>
      </c>
      <c r="D39" s="23">
        <v>500</v>
      </c>
      <c r="E39" s="23">
        <v>500</v>
      </c>
      <c r="F39" s="23">
        <v>0</v>
      </c>
    </row>
    <row r="40" outlineLevel="2" spans="2:6">
      <c r="B40" t="s">
        <v>208</v>
      </c>
      <c r="C40" t="s">
        <v>18</v>
      </c>
      <c r="D40" s="23">
        <v>149600</v>
      </c>
      <c r="E40" s="23">
        <v>143500</v>
      </c>
      <c r="F40" s="23">
        <v>6100</v>
      </c>
    </row>
    <row r="41" outlineLevel="2" spans="2:6">
      <c r="B41" t="s">
        <v>208</v>
      </c>
      <c r="C41" t="s">
        <v>18</v>
      </c>
      <c r="D41" s="23">
        <v>2600</v>
      </c>
      <c r="E41" s="23">
        <v>2600</v>
      </c>
      <c r="F41" s="23">
        <v>0</v>
      </c>
    </row>
    <row r="42" outlineLevel="2" spans="2:6">
      <c r="B42" t="s">
        <v>208</v>
      </c>
      <c r="C42" t="s">
        <v>18</v>
      </c>
      <c r="D42" s="23">
        <v>26600</v>
      </c>
      <c r="E42" s="23">
        <v>26600</v>
      </c>
      <c r="F42" s="23">
        <v>0</v>
      </c>
    </row>
    <row r="43" outlineLevel="1" spans="1:6">
      <c r="A43" s="24" t="s">
        <v>453</v>
      </c>
      <c r="B43">
        <f>SUBTOTAL(9,B34:B42)</f>
        <v>0</v>
      </c>
      <c r="C43" t="str">
        <f>C42</f>
        <v>硚口区</v>
      </c>
      <c r="D43" s="23">
        <f>SUBTOTAL(9,D34:D42)</f>
        <v>1262700</v>
      </c>
      <c r="E43" s="23">
        <f>SUBTOTAL(9,E34:E42)</f>
        <v>1250700</v>
      </c>
      <c r="F43" s="23">
        <f>SUBTOTAL(9,F34:F42)</f>
        <v>12000</v>
      </c>
    </row>
    <row r="44" outlineLevel="2" spans="2:6">
      <c r="B44" t="s">
        <v>218</v>
      </c>
      <c r="C44" t="s">
        <v>18</v>
      </c>
      <c r="D44" s="23">
        <v>29800</v>
      </c>
      <c r="E44" s="23">
        <v>29800</v>
      </c>
      <c r="F44" s="23">
        <v>0</v>
      </c>
    </row>
    <row r="45" outlineLevel="1" spans="1:6">
      <c r="A45" s="24" t="s">
        <v>454</v>
      </c>
      <c r="B45">
        <f>SUBTOTAL(9,B44)</f>
        <v>0</v>
      </c>
      <c r="C45" t="str">
        <f>C44</f>
        <v>硚口区</v>
      </c>
      <c r="D45" s="23">
        <f>SUBTOTAL(9,D44)</f>
        <v>29800</v>
      </c>
      <c r="E45" s="23">
        <f>SUBTOTAL(9,E44)</f>
        <v>29800</v>
      </c>
      <c r="F45" s="23">
        <f>SUBTOTAL(9,F44)</f>
        <v>0</v>
      </c>
    </row>
    <row r="46" outlineLevel="2" spans="2:6">
      <c r="B46" t="s">
        <v>220</v>
      </c>
      <c r="C46" t="s">
        <v>18</v>
      </c>
      <c r="D46" s="23">
        <v>55800</v>
      </c>
      <c r="E46" s="23">
        <v>53000</v>
      </c>
      <c r="F46" s="23">
        <v>2800</v>
      </c>
    </row>
    <row r="47" outlineLevel="1" spans="1:6">
      <c r="A47" s="24" t="s">
        <v>455</v>
      </c>
      <c r="B47">
        <f>SUBTOTAL(9,B46)</f>
        <v>0</v>
      </c>
      <c r="C47" t="str">
        <f>C46</f>
        <v>硚口区</v>
      </c>
      <c r="D47" s="23">
        <f>SUBTOTAL(9,D46)</f>
        <v>55800</v>
      </c>
      <c r="E47" s="23">
        <f>SUBTOTAL(9,E46)</f>
        <v>53000</v>
      </c>
      <c r="F47" s="23">
        <f>SUBTOTAL(9,F46)</f>
        <v>2800</v>
      </c>
    </row>
    <row r="48" outlineLevel="2" spans="2:6">
      <c r="B48" t="s">
        <v>222</v>
      </c>
      <c r="C48" t="s">
        <v>18</v>
      </c>
      <c r="D48" s="23">
        <v>6000</v>
      </c>
      <c r="E48" s="23">
        <v>3500</v>
      </c>
      <c r="F48" s="23">
        <v>2500</v>
      </c>
    </row>
    <row r="49" outlineLevel="1" spans="1:6">
      <c r="A49" s="24" t="s">
        <v>456</v>
      </c>
      <c r="B49">
        <f>SUBTOTAL(9,B48)</f>
        <v>0</v>
      </c>
      <c r="C49" t="str">
        <f>C48</f>
        <v>硚口区</v>
      </c>
      <c r="D49" s="23">
        <f>SUBTOTAL(9,D48)</f>
        <v>6000</v>
      </c>
      <c r="E49" s="23">
        <f>SUBTOTAL(9,E48)</f>
        <v>3500</v>
      </c>
      <c r="F49" s="23">
        <f>SUBTOTAL(9,F48)</f>
        <v>2500</v>
      </c>
    </row>
    <row r="50" outlineLevel="2" spans="2:6">
      <c r="B50" t="s">
        <v>224</v>
      </c>
      <c r="C50" t="s">
        <v>18</v>
      </c>
      <c r="D50" s="23">
        <v>17300</v>
      </c>
      <c r="E50" s="23">
        <v>16000</v>
      </c>
      <c r="F50" s="23">
        <v>1300</v>
      </c>
    </row>
    <row r="51" outlineLevel="2" spans="2:6">
      <c r="B51" t="s">
        <v>224</v>
      </c>
      <c r="C51" t="s">
        <v>18</v>
      </c>
      <c r="D51" s="23">
        <v>5000</v>
      </c>
      <c r="E51" s="23">
        <v>5000</v>
      </c>
      <c r="F51" s="23">
        <v>0</v>
      </c>
    </row>
    <row r="52" outlineLevel="2" spans="2:6">
      <c r="B52" t="s">
        <v>224</v>
      </c>
      <c r="C52" t="s">
        <v>18</v>
      </c>
      <c r="D52" s="23">
        <v>69500</v>
      </c>
      <c r="E52" s="23">
        <v>68700</v>
      </c>
      <c r="F52" s="23">
        <v>800</v>
      </c>
    </row>
    <row r="53" outlineLevel="2" spans="2:6">
      <c r="B53" t="s">
        <v>224</v>
      </c>
      <c r="C53" t="s">
        <v>18</v>
      </c>
      <c r="D53" s="23">
        <v>28100</v>
      </c>
      <c r="E53" s="23">
        <v>27100</v>
      </c>
      <c r="F53" s="23">
        <v>1000</v>
      </c>
    </row>
    <row r="54" outlineLevel="2" spans="2:6">
      <c r="B54" t="s">
        <v>224</v>
      </c>
      <c r="C54" t="s">
        <v>18</v>
      </c>
      <c r="D54" s="23">
        <v>36300</v>
      </c>
      <c r="E54" s="23">
        <v>36000</v>
      </c>
      <c r="F54" s="23">
        <v>300</v>
      </c>
    </row>
    <row r="55" outlineLevel="2" spans="2:6">
      <c r="B55" t="s">
        <v>224</v>
      </c>
      <c r="C55" t="s">
        <v>18</v>
      </c>
      <c r="D55" s="23">
        <v>41800</v>
      </c>
      <c r="E55" s="23">
        <v>39800</v>
      </c>
      <c r="F55" s="23">
        <v>2000</v>
      </c>
    </row>
    <row r="56" outlineLevel="2" spans="2:6">
      <c r="B56" t="s">
        <v>224</v>
      </c>
      <c r="C56" t="s">
        <v>18</v>
      </c>
      <c r="D56" s="23">
        <v>16200</v>
      </c>
      <c r="E56" s="23">
        <v>15700</v>
      </c>
      <c r="F56" s="23">
        <v>500</v>
      </c>
    </row>
    <row r="57" outlineLevel="2" spans="2:6">
      <c r="B57" t="s">
        <v>224</v>
      </c>
      <c r="C57" t="s">
        <v>18</v>
      </c>
      <c r="D57" s="23">
        <v>36900</v>
      </c>
      <c r="E57" s="23">
        <v>36900</v>
      </c>
      <c r="F57" s="23">
        <v>0</v>
      </c>
    </row>
    <row r="58" outlineLevel="2" spans="2:6">
      <c r="B58" t="s">
        <v>224</v>
      </c>
      <c r="C58" t="s">
        <v>18</v>
      </c>
      <c r="D58" s="23">
        <v>33400</v>
      </c>
      <c r="E58" s="23">
        <v>33400</v>
      </c>
      <c r="F58" s="23">
        <v>0</v>
      </c>
    </row>
    <row r="59" outlineLevel="2" spans="2:6">
      <c r="B59" t="s">
        <v>224</v>
      </c>
      <c r="C59" t="s">
        <v>18</v>
      </c>
      <c r="D59" s="23">
        <v>65600</v>
      </c>
      <c r="E59" s="23">
        <v>65600</v>
      </c>
      <c r="F59" s="23">
        <v>0</v>
      </c>
    </row>
    <row r="60" outlineLevel="2" spans="2:6">
      <c r="B60" t="s">
        <v>224</v>
      </c>
      <c r="C60" t="s">
        <v>18</v>
      </c>
      <c r="D60" s="23">
        <v>3500</v>
      </c>
      <c r="E60" s="23">
        <v>3000</v>
      </c>
      <c r="F60" s="23">
        <v>500</v>
      </c>
    </row>
    <row r="61" outlineLevel="2" spans="2:6">
      <c r="B61" t="s">
        <v>224</v>
      </c>
      <c r="C61" t="s">
        <v>18</v>
      </c>
      <c r="D61" s="23">
        <v>8000</v>
      </c>
      <c r="E61" s="23">
        <v>6700</v>
      </c>
      <c r="F61" s="23">
        <v>1300</v>
      </c>
    </row>
    <row r="62" outlineLevel="2" spans="2:6">
      <c r="B62" t="s">
        <v>224</v>
      </c>
      <c r="C62" t="s">
        <v>18</v>
      </c>
      <c r="D62" s="23">
        <v>101800</v>
      </c>
      <c r="E62" s="23">
        <v>100200</v>
      </c>
      <c r="F62" s="23">
        <v>1600</v>
      </c>
    </row>
    <row r="63" outlineLevel="2" spans="2:6">
      <c r="B63" t="s">
        <v>224</v>
      </c>
      <c r="C63" t="s">
        <v>18</v>
      </c>
      <c r="D63" s="23">
        <v>14900</v>
      </c>
      <c r="E63" s="23">
        <v>14900</v>
      </c>
      <c r="F63" s="23">
        <v>0</v>
      </c>
    </row>
    <row r="64" outlineLevel="2" spans="2:6">
      <c r="B64" t="s">
        <v>224</v>
      </c>
      <c r="C64" t="s">
        <v>18</v>
      </c>
      <c r="D64" s="23">
        <v>175300</v>
      </c>
      <c r="E64" s="23">
        <v>175300</v>
      </c>
      <c r="F64" s="23">
        <v>0</v>
      </c>
    </row>
    <row r="65" outlineLevel="2" spans="2:6">
      <c r="B65" t="s">
        <v>224</v>
      </c>
      <c r="C65" t="s">
        <v>18</v>
      </c>
      <c r="D65" s="23">
        <v>3900</v>
      </c>
      <c r="E65" s="23">
        <v>3900</v>
      </c>
      <c r="F65" s="23">
        <v>0</v>
      </c>
    </row>
    <row r="66" outlineLevel="1" spans="1:6">
      <c r="A66" s="24" t="s">
        <v>457</v>
      </c>
      <c r="B66">
        <f>SUBTOTAL(9,B50:B65)</f>
        <v>0</v>
      </c>
      <c r="C66" t="str">
        <f>C65</f>
        <v>硚口区</v>
      </c>
      <c r="D66" s="23">
        <f>SUBTOTAL(9,D50:D65)</f>
        <v>657500</v>
      </c>
      <c r="E66" s="23">
        <f>SUBTOTAL(9,E50:E65)</f>
        <v>648200</v>
      </c>
      <c r="F66" s="23">
        <f>SUBTOTAL(9,F50:F65)</f>
        <v>9300</v>
      </c>
    </row>
    <row r="67" outlineLevel="2" spans="2:6">
      <c r="B67" t="s">
        <v>243</v>
      </c>
      <c r="C67" t="s">
        <v>18</v>
      </c>
      <c r="D67" s="23">
        <v>44800</v>
      </c>
      <c r="E67" s="23">
        <v>41200</v>
      </c>
      <c r="F67" s="23">
        <v>3600</v>
      </c>
    </row>
    <row r="68" outlineLevel="1" spans="1:6">
      <c r="A68" s="24" t="s">
        <v>458</v>
      </c>
      <c r="B68">
        <f>SUBTOTAL(9,B67)</f>
        <v>0</v>
      </c>
      <c r="C68" t="str">
        <f>C67</f>
        <v>硚口区</v>
      </c>
      <c r="D68" s="23">
        <f>SUBTOTAL(9,D67)</f>
        <v>44800</v>
      </c>
      <c r="E68" s="23">
        <f>SUBTOTAL(9,E67)</f>
        <v>41200</v>
      </c>
      <c r="F68" s="23">
        <f>SUBTOTAL(9,F67)</f>
        <v>3600</v>
      </c>
    </row>
    <row r="69" outlineLevel="2" spans="2:6">
      <c r="B69" t="s">
        <v>246</v>
      </c>
      <c r="C69" t="s">
        <v>18</v>
      </c>
      <c r="D69" s="23">
        <v>14800</v>
      </c>
      <c r="E69" s="23">
        <v>10000</v>
      </c>
      <c r="F69" s="23">
        <v>4800</v>
      </c>
    </row>
    <row r="70" outlineLevel="1" spans="1:6">
      <c r="A70" s="24" t="s">
        <v>459</v>
      </c>
      <c r="B70">
        <f>SUBTOTAL(9,B69)</f>
        <v>0</v>
      </c>
      <c r="C70" t="str">
        <f>C69</f>
        <v>硚口区</v>
      </c>
      <c r="D70" s="23">
        <f>SUBTOTAL(9,D69)</f>
        <v>14800</v>
      </c>
      <c r="E70" s="23">
        <f>SUBTOTAL(9,E69)</f>
        <v>10000</v>
      </c>
      <c r="F70" s="23">
        <f>SUBTOTAL(9,F69)</f>
        <v>4800</v>
      </c>
    </row>
    <row r="71" outlineLevel="2" spans="2:6">
      <c r="B71" t="s">
        <v>250</v>
      </c>
      <c r="C71" t="s">
        <v>18</v>
      </c>
      <c r="D71" s="23">
        <v>40500</v>
      </c>
      <c r="E71" s="23">
        <v>38200</v>
      </c>
      <c r="F71" s="23">
        <v>2300</v>
      </c>
    </row>
    <row r="72" outlineLevel="1" spans="1:6">
      <c r="A72" s="24" t="s">
        <v>460</v>
      </c>
      <c r="B72">
        <f>SUBTOTAL(9,B71)</f>
        <v>0</v>
      </c>
      <c r="C72" t="str">
        <f>C71</f>
        <v>硚口区</v>
      </c>
      <c r="D72" s="23">
        <f>SUBTOTAL(9,D71)</f>
        <v>40500</v>
      </c>
      <c r="E72" s="23">
        <f>SUBTOTAL(9,E71)</f>
        <v>38200</v>
      </c>
      <c r="F72" s="23">
        <f>SUBTOTAL(9,F71)</f>
        <v>2300</v>
      </c>
    </row>
    <row r="73" outlineLevel="2" spans="2:6">
      <c r="B73" t="s">
        <v>252</v>
      </c>
      <c r="C73" t="s">
        <v>18</v>
      </c>
      <c r="D73" s="23">
        <v>11000</v>
      </c>
      <c r="E73" s="23">
        <v>11000</v>
      </c>
      <c r="F73" s="23">
        <v>0</v>
      </c>
    </row>
    <row r="74" outlineLevel="2" spans="2:6">
      <c r="B74" t="s">
        <v>252</v>
      </c>
      <c r="C74" t="s">
        <v>18</v>
      </c>
      <c r="D74" s="23">
        <v>2500</v>
      </c>
      <c r="E74" s="23">
        <v>2500</v>
      </c>
      <c r="F74" s="23">
        <v>0</v>
      </c>
    </row>
    <row r="75" outlineLevel="2" spans="2:6">
      <c r="B75" t="s">
        <v>252</v>
      </c>
      <c r="C75" t="s">
        <v>18</v>
      </c>
      <c r="D75" s="23">
        <v>9500</v>
      </c>
      <c r="E75" s="23">
        <v>9000</v>
      </c>
      <c r="F75" s="23">
        <v>500</v>
      </c>
    </row>
    <row r="76" outlineLevel="1" spans="1:6">
      <c r="A76" s="24" t="s">
        <v>461</v>
      </c>
      <c r="B76">
        <f>SUBTOTAL(9,B73:B75)</f>
        <v>0</v>
      </c>
      <c r="C76" t="str">
        <f>C75</f>
        <v>硚口区</v>
      </c>
      <c r="D76" s="23">
        <f>SUBTOTAL(9,D73:D75)</f>
        <v>23000</v>
      </c>
      <c r="E76" s="23">
        <f>SUBTOTAL(9,E73:E75)</f>
        <v>22500</v>
      </c>
      <c r="F76" s="23">
        <f>SUBTOTAL(9,F73:F75)</f>
        <v>500</v>
      </c>
    </row>
    <row r="77" outlineLevel="2" spans="2:6">
      <c r="B77" t="s">
        <v>256</v>
      </c>
      <c r="C77" t="s">
        <v>18</v>
      </c>
      <c r="D77" s="23">
        <v>13900</v>
      </c>
      <c r="E77" s="23">
        <v>12900</v>
      </c>
      <c r="F77" s="23">
        <v>1000</v>
      </c>
    </row>
    <row r="78" outlineLevel="1" spans="1:6">
      <c r="A78" s="24" t="s">
        <v>462</v>
      </c>
      <c r="B78">
        <f>SUBTOTAL(9,B77)</f>
        <v>0</v>
      </c>
      <c r="C78" t="str">
        <f>C77</f>
        <v>硚口区</v>
      </c>
      <c r="D78" s="23">
        <f>SUBTOTAL(9,D77)</f>
        <v>13900</v>
      </c>
      <c r="E78" s="23">
        <f>SUBTOTAL(9,E77)</f>
        <v>12900</v>
      </c>
      <c r="F78" s="23">
        <f>SUBTOTAL(9,F77)</f>
        <v>1000</v>
      </c>
    </row>
    <row r="79" outlineLevel="2" spans="2:6">
      <c r="B79" t="s">
        <v>258</v>
      </c>
      <c r="C79" t="s">
        <v>18</v>
      </c>
      <c r="D79" s="23">
        <v>3300</v>
      </c>
      <c r="E79" s="23">
        <v>3300</v>
      </c>
      <c r="F79" s="23">
        <v>0</v>
      </c>
    </row>
    <row r="80" outlineLevel="1" spans="1:6">
      <c r="A80" s="24" t="s">
        <v>463</v>
      </c>
      <c r="B80">
        <f>SUBTOTAL(9,B79)</f>
        <v>0</v>
      </c>
      <c r="C80" t="str">
        <f>C79</f>
        <v>硚口区</v>
      </c>
      <c r="D80" s="23">
        <f>SUBTOTAL(9,D79)</f>
        <v>3300</v>
      </c>
      <c r="E80" s="23">
        <f>SUBTOTAL(9,E79)</f>
        <v>3300</v>
      </c>
      <c r="F80" s="23">
        <f>SUBTOTAL(9,F79)</f>
        <v>0</v>
      </c>
    </row>
    <row r="81" outlineLevel="2" spans="2:6">
      <c r="B81" t="s">
        <v>260</v>
      </c>
      <c r="C81" t="s">
        <v>18</v>
      </c>
      <c r="D81" s="23">
        <v>63600</v>
      </c>
      <c r="E81" s="23">
        <v>62600</v>
      </c>
      <c r="F81" s="23">
        <v>1000</v>
      </c>
    </row>
    <row r="82" outlineLevel="2" spans="2:6">
      <c r="B82" t="s">
        <v>260</v>
      </c>
      <c r="C82" t="s">
        <v>18</v>
      </c>
      <c r="D82" s="23">
        <v>45600</v>
      </c>
      <c r="E82" s="23">
        <v>44600</v>
      </c>
      <c r="F82" s="23">
        <v>1000</v>
      </c>
    </row>
    <row r="83" outlineLevel="2" spans="2:6">
      <c r="B83" t="s">
        <v>260</v>
      </c>
      <c r="C83" t="s">
        <v>18</v>
      </c>
      <c r="D83" s="23">
        <v>18400</v>
      </c>
      <c r="E83" s="23">
        <v>17900</v>
      </c>
      <c r="F83" s="23">
        <v>500</v>
      </c>
    </row>
    <row r="84" outlineLevel="1" spans="1:6">
      <c r="A84" s="24" t="s">
        <v>464</v>
      </c>
      <c r="B84">
        <f>SUBTOTAL(9,B81:B83)</f>
        <v>0</v>
      </c>
      <c r="C84" t="str">
        <f>C83</f>
        <v>硚口区</v>
      </c>
      <c r="D84" s="23">
        <f>SUBTOTAL(9,D81:D83)</f>
        <v>127600</v>
      </c>
      <c r="E84" s="23">
        <f>SUBTOTAL(9,E81:E83)</f>
        <v>125100</v>
      </c>
      <c r="F84" s="23">
        <f>SUBTOTAL(9,F81:F83)</f>
        <v>2500</v>
      </c>
    </row>
    <row r="85" outlineLevel="2" spans="2:6">
      <c r="B85" t="s">
        <v>264</v>
      </c>
      <c r="C85" t="s">
        <v>31</v>
      </c>
      <c r="D85" s="23">
        <v>17000</v>
      </c>
      <c r="E85" s="23">
        <v>17000</v>
      </c>
      <c r="F85" s="23">
        <v>0</v>
      </c>
    </row>
    <row r="86" outlineLevel="1" spans="1:6">
      <c r="A86" s="24" t="s">
        <v>465</v>
      </c>
      <c r="B86">
        <f>SUBTOTAL(9,B85)</f>
        <v>0</v>
      </c>
      <c r="C86" t="str">
        <f>C85</f>
        <v>汉阳区</v>
      </c>
      <c r="D86" s="23">
        <f>SUBTOTAL(9,D85)</f>
        <v>17000</v>
      </c>
      <c r="E86" s="23">
        <f>SUBTOTAL(9,E85)</f>
        <v>17000</v>
      </c>
      <c r="F86" s="23">
        <f>SUBTOTAL(9,F85)</f>
        <v>0</v>
      </c>
    </row>
    <row r="87" outlineLevel="2" spans="2:6">
      <c r="B87" t="s">
        <v>266</v>
      </c>
      <c r="C87" t="s">
        <v>31</v>
      </c>
      <c r="D87" s="23">
        <v>282800</v>
      </c>
      <c r="E87" s="23">
        <v>276700</v>
      </c>
      <c r="F87" s="23">
        <v>6100</v>
      </c>
    </row>
    <row r="88" outlineLevel="1" spans="1:6">
      <c r="A88" s="24" t="s">
        <v>466</v>
      </c>
      <c r="B88">
        <f>SUBTOTAL(9,B87)</f>
        <v>0</v>
      </c>
      <c r="C88" t="str">
        <f>C87</f>
        <v>汉阳区</v>
      </c>
      <c r="D88" s="23">
        <f>SUBTOTAL(9,D87)</f>
        <v>282800</v>
      </c>
      <c r="E88" s="23">
        <f>SUBTOTAL(9,E87)</f>
        <v>276700</v>
      </c>
      <c r="F88" s="23">
        <f>SUBTOTAL(9,F87)</f>
        <v>6100</v>
      </c>
    </row>
    <row r="89" outlineLevel="2" spans="2:6">
      <c r="B89" t="s">
        <v>268</v>
      </c>
      <c r="C89" t="s">
        <v>31</v>
      </c>
      <c r="D89" s="23">
        <v>250300</v>
      </c>
      <c r="E89" s="23">
        <v>248200</v>
      </c>
      <c r="F89" s="23">
        <v>2100</v>
      </c>
    </row>
    <row r="90" outlineLevel="1" spans="1:6">
      <c r="A90" s="24" t="s">
        <v>467</v>
      </c>
      <c r="B90">
        <f>SUBTOTAL(9,B89)</f>
        <v>0</v>
      </c>
      <c r="C90" t="str">
        <f>C89</f>
        <v>汉阳区</v>
      </c>
      <c r="D90" s="23">
        <f>SUBTOTAL(9,D89)</f>
        <v>250300</v>
      </c>
      <c r="E90" s="23">
        <f>SUBTOTAL(9,E89)</f>
        <v>248200</v>
      </c>
      <c r="F90" s="23">
        <f>SUBTOTAL(9,F89)</f>
        <v>2100</v>
      </c>
    </row>
    <row r="91" outlineLevel="2" spans="2:6">
      <c r="B91" t="s">
        <v>270</v>
      </c>
      <c r="C91" t="s">
        <v>31</v>
      </c>
      <c r="D91" s="23">
        <v>26400</v>
      </c>
      <c r="E91" s="23">
        <v>26400</v>
      </c>
      <c r="F91" s="23">
        <v>0</v>
      </c>
    </row>
    <row r="92" outlineLevel="2" spans="2:6">
      <c r="B92" t="s">
        <v>270</v>
      </c>
      <c r="C92" t="s">
        <v>31</v>
      </c>
      <c r="D92" s="23">
        <v>29100</v>
      </c>
      <c r="E92" s="23">
        <v>29100</v>
      </c>
      <c r="F92" s="23">
        <v>0</v>
      </c>
    </row>
    <row r="93" outlineLevel="1" spans="1:6">
      <c r="A93" s="24" t="s">
        <v>468</v>
      </c>
      <c r="B93">
        <f>SUBTOTAL(9,B91:B92)</f>
        <v>0</v>
      </c>
      <c r="C93" t="str">
        <f>C92</f>
        <v>汉阳区</v>
      </c>
      <c r="D93" s="23">
        <f>SUBTOTAL(9,D91:D92)</f>
        <v>55500</v>
      </c>
      <c r="E93" s="23">
        <f>SUBTOTAL(9,E91:E92)</f>
        <v>55500</v>
      </c>
      <c r="F93" s="23">
        <f>SUBTOTAL(9,F91:F92)</f>
        <v>0</v>
      </c>
    </row>
    <row r="94" outlineLevel="2" spans="2:6">
      <c r="B94" t="s">
        <v>273</v>
      </c>
      <c r="C94" t="s">
        <v>31</v>
      </c>
      <c r="D94" s="23">
        <v>19800</v>
      </c>
      <c r="E94" s="23">
        <v>17000</v>
      </c>
      <c r="F94" s="23">
        <v>2800</v>
      </c>
    </row>
    <row r="95" outlineLevel="1" spans="1:6">
      <c r="A95" s="24" t="s">
        <v>469</v>
      </c>
      <c r="B95">
        <f>SUBTOTAL(9,B94)</f>
        <v>0</v>
      </c>
      <c r="C95" t="str">
        <f>C94</f>
        <v>汉阳区</v>
      </c>
      <c r="D95" s="23">
        <f>SUBTOTAL(9,D94)</f>
        <v>19800</v>
      </c>
      <c r="E95" s="23">
        <f>SUBTOTAL(9,E94)</f>
        <v>17000</v>
      </c>
      <c r="F95" s="23">
        <f>SUBTOTAL(9,F94)</f>
        <v>2800</v>
      </c>
    </row>
    <row r="96" outlineLevel="2" spans="2:6">
      <c r="B96" t="s">
        <v>275</v>
      </c>
      <c r="C96" t="s">
        <v>37</v>
      </c>
      <c r="D96" s="23">
        <v>989200</v>
      </c>
      <c r="E96" s="23">
        <v>861962.75</v>
      </c>
      <c r="F96" s="23">
        <v>127237.25</v>
      </c>
    </row>
    <row r="97" outlineLevel="1" spans="1:6">
      <c r="A97" s="24" t="s">
        <v>470</v>
      </c>
      <c r="B97">
        <f>SUBTOTAL(9,B96)</f>
        <v>0</v>
      </c>
      <c r="C97" t="str">
        <f>C96</f>
        <v>武昌区</v>
      </c>
      <c r="D97" s="23">
        <f>SUBTOTAL(9,D96)</f>
        <v>989200</v>
      </c>
      <c r="E97" s="23">
        <f>SUBTOTAL(9,E96)</f>
        <v>861962.75</v>
      </c>
      <c r="F97" s="23">
        <f>SUBTOTAL(9,F96)</f>
        <v>127237.25</v>
      </c>
    </row>
    <row r="98" outlineLevel="2" spans="2:6">
      <c r="B98" t="s">
        <v>279</v>
      </c>
      <c r="C98" t="s">
        <v>37</v>
      </c>
      <c r="D98" s="23">
        <v>202000</v>
      </c>
      <c r="E98" s="23">
        <v>200400</v>
      </c>
      <c r="F98" s="23">
        <v>1600</v>
      </c>
    </row>
    <row r="99" outlineLevel="1" spans="1:6">
      <c r="A99" s="24" t="s">
        <v>471</v>
      </c>
      <c r="B99">
        <f>SUBTOTAL(9,B98)</f>
        <v>0</v>
      </c>
      <c r="C99" t="str">
        <f>C98</f>
        <v>武昌区</v>
      </c>
      <c r="D99" s="23">
        <f>SUBTOTAL(9,D98)</f>
        <v>202000</v>
      </c>
      <c r="E99" s="23">
        <f>SUBTOTAL(9,E98)</f>
        <v>200400</v>
      </c>
      <c r="F99" s="23">
        <f>SUBTOTAL(9,F98)</f>
        <v>1600</v>
      </c>
    </row>
    <row r="100" outlineLevel="2" spans="2:6">
      <c r="B100" t="s">
        <v>281</v>
      </c>
      <c r="C100" t="s">
        <v>37</v>
      </c>
      <c r="D100" s="23">
        <v>116500</v>
      </c>
      <c r="E100" s="23">
        <v>108900</v>
      </c>
      <c r="F100" s="23">
        <v>7600</v>
      </c>
    </row>
    <row r="101" outlineLevel="1" spans="1:6">
      <c r="A101" s="24" t="s">
        <v>472</v>
      </c>
      <c r="B101">
        <f>SUBTOTAL(9,B100)</f>
        <v>0</v>
      </c>
      <c r="C101" t="str">
        <f>C100</f>
        <v>武昌区</v>
      </c>
      <c r="D101" s="23">
        <f>SUBTOTAL(9,D100)</f>
        <v>116500</v>
      </c>
      <c r="E101" s="23">
        <f>SUBTOTAL(9,E100)</f>
        <v>108900</v>
      </c>
      <c r="F101" s="23">
        <f>SUBTOTAL(9,F100)</f>
        <v>7600</v>
      </c>
    </row>
    <row r="102" outlineLevel="2" spans="2:6">
      <c r="B102" t="s">
        <v>283</v>
      </c>
      <c r="C102" t="s">
        <v>37</v>
      </c>
      <c r="D102" s="23">
        <v>112000</v>
      </c>
      <c r="E102" s="23">
        <v>107000</v>
      </c>
      <c r="F102" s="23">
        <v>5000</v>
      </c>
    </row>
    <row r="103" outlineLevel="1" spans="1:6">
      <c r="A103" s="24" t="s">
        <v>473</v>
      </c>
      <c r="B103">
        <f>SUBTOTAL(9,B102)</f>
        <v>0</v>
      </c>
      <c r="C103" t="str">
        <f>C102</f>
        <v>武昌区</v>
      </c>
      <c r="D103" s="23">
        <f>SUBTOTAL(9,D102)</f>
        <v>112000</v>
      </c>
      <c r="E103" s="23">
        <f>SUBTOTAL(9,E102)</f>
        <v>107000</v>
      </c>
      <c r="F103" s="23">
        <f>SUBTOTAL(9,F102)</f>
        <v>5000</v>
      </c>
    </row>
    <row r="104" outlineLevel="2" spans="2:6">
      <c r="B104" t="s">
        <v>285</v>
      </c>
      <c r="C104" t="s">
        <v>37</v>
      </c>
      <c r="D104" s="23">
        <v>74900</v>
      </c>
      <c r="E104" s="23">
        <v>74900</v>
      </c>
      <c r="F104" s="23">
        <v>0</v>
      </c>
    </row>
    <row r="105" outlineLevel="2" spans="2:6">
      <c r="B105" t="s">
        <v>285</v>
      </c>
      <c r="C105" t="s">
        <v>37</v>
      </c>
      <c r="D105" s="23">
        <v>5700</v>
      </c>
      <c r="E105" s="23">
        <v>5200</v>
      </c>
      <c r="F105" s="23">
        <v>500</v>
      </c>
    </row>
    <row r="106" outlineLevel="2" spans="2:6">
      <c r="B106" t="s">
        <v>285</v>
      </c>
      <c r="C106" t="s">
        <v>37</v>
      </c>
      <c r="D106" s="23">
        <v>12800</v>
      </c>
      <c r="E106" s="23">
        <v>12300</v>
      </c>
      <c r="F106" s="23">
        <v>500</v>
      </c>
    </row>
    <row r="107" outlineLevel="1" spans="1:6">
      <c r="A107" s="24" t="s">
        <v>474</v>
      </c>
      <c r="B107">
        <f>SUBTOTAL(9,B104:B106)</f>
        <v>0</v>
      </c>
      <c r="C107" t="str">
        <f>C106</f>
        <v>武昌区</v>
      </c>
      <c r="D107" s="23">
        <f>SUBTOTAL(9,D104:D106)</f>
        <v>93400</v>
      </c>
      <c r="E107" s="23">
        <f>SUBTOTAL(9,E104:E106)</f>
        <v>92400</v>
      </c>
      <c r="F107" s="23">
        <f>SUBTOTAL(9,F104:F106)</f>
        <v>1000</v>
      </c>
    </row>
    <row r="108" outlineLevel="2" spans="2:6">
      <c r="B108" t="s">
        <v>289</v>
      </c>
      <c r="C108" t="s">
        <v>37</v>
      </c>
      <c r="D108" s="23">
        <v>33800</v>
      </c>
      <c r="E108" s="23">
        <v>33500</v>
      </c>
      <c r="F108" s="23">
        <v>300</v>
      </c>
    </row>
    <row r="109" outlineLevel="1" spans="1:6">
      <c r="A109" s="24" t="s">
        <v>475</v>
      </c>
      <c r="B109">
        <f>SUBTOTAL(9,B108)</f>
        <v>0</v>
      </c>
      <c r="C109" t="str">
        <f>C108</f>
        <v>武昌区</v>
      </c>
      <c r="D109" s="23">
        <f>SUBTOTAL(9,D108)</f>
        <v>33800</v>
      </c>
      <c r="E109" s="23">
        <f>SUBTOTAL(9,E108)</f>
        <v>33500</v>
      </c>
      <c r="F109" s="23">
        <f>SUBTOTAL(9,F108)</f>
        <v>300</v>
      </c>
    </row>
    <row r="110" outlineLevel="2" spans="2:6">
      <c r="B110" t="s">
        <v>295</v>
      </c>
      <c r="C110" t="s">
        <v>37</v>
      </c>
      <c r="D110" s="23">
        <v>77900</v>
      </c>
      <c r="E110" s="23">
        <v>77900</v>
      </c>
      <c r="F110" s="23">
        <v>0</v>
      </c>
    </row>
    <row r="111" outlineLevel="1" spans="1:6">
      <c r="A111" s="24" t="s">
        <v>476</v>
      </c>
      <c r="B111">
        <f>SUBTOTAL(9,B110)</f>
        <v>0</v>
      </c>
      <c r="C111" t="str">
        <f>C110</f>
        <v>武昌区</v>
      </c>
      <c r="D111" s="23">
        <f>SUBTOTAL(9,D110)</f>
        <v>77900</v>
      </c>
      <c r="E111" s="23">
        <f>SUBTOTAL(9,E110)</f>
        <v>77900</v>
      </c>
      <c r="F111" s="23">
        <f>SUBTOTAL(9,F110)</f>
        <v>0</v>
      </c>
    </row>
    <row r="112" outlineLevel="2" spans="2:6">
      <c r="B112" t="s">
        <v>305</v>
      </c>
      <c r="C112" t="s">
        <v>37</v>
      </c>
      <c r="D112" s="23">
        <v>4100</v>
      </c>
      <c r="E112" s="23">
        <v>4100</v>
      </c>
      <c r="F112" s="23">
        <v>0</v>
      </c>
    </row>
    <row r="113" outlineLevel="1" spans="1:6">
      <c r="A113" s="24" t="s">
        <v>477</v>
      </c>
      <c r="B113">
        <f>SUBTOTAL(9,B112)</f>
        <v>0</v>
      </c>
      <c r="C113" t="str">
        <f>C112</f>
        <v>武昌区</v>
      </c>
      <c r="D113" s="23">
        <f>SUBTOTAL(9,D112)</f>
        <v>4100</v>
      </c>
      <c r="E113" s="23">
        <f>SUBTOTAL(9,E112)</f>
        <v>4100</v>
      </c>
      <c r="F113" s="23">
        <f>SUBTOTAL(9,F112)</f>
        <v>0</v>
      </c>
    </row>
    <row r="114" outlineLevel="2" spans="2:6">
      <c r="B114" t="s">
        <v>307</v>
      </c>
      <c r="C114" t="s">
        <v>46</v>
      </c>
      <c r="D114" s="23">
        <v>62400</v>
      </c>
      <c r="E114" s="23">
        <v>62400</v>
      </c>
      <c r="F114" s="23">
        <v>0</v>
      </c>
    </row>
    <row r="115" outlineLevel="1" spans="1:6">
      <c r="A115" s="24" t="s">
        <v>478</v>
      </c>
      <c r="B115">
        <f>SUBTOTAL(9,B114)</f>
        <v>0</v>
      </c>
      <c r="C115" t="str">
        <f>C114</f>
        <v>青山区</v>
      </c>
      <c r="D115" s="23">
        <f>SUBTOTAL(9,D114)</f>
        <v>62400</v>
      </c>
      <c r="E115" s="23">
        <f>SUBTOTAL(9,E114)</f>
        <v>62400</v>
      </c>
      <c r="F115" s="23">
        <f>SUBTOTAL(9,F114)</f>
        <v>0</v>
      </c>
    </row>
    <row r="116" outlineLevel="2" spans="2:6">
      <c r="B116" t="s">
        <v>309</v>
      </c>
      <c r="C116" t="s">
        <v>46</v>
      </c>
      <c r="D116" s="23">
        <v>120400</v>
      </c>
      <c r="E116" s="23">
        <v>86600</v>
      </c>
      <c r="F116" s="23">
        <v>33800</v>
      </c>
    </row>
    <row r="117" outlineLevel="1" spans="1:6">
      <c r="A117" s="24" t="s">
        <v>479</v>
      </c>
      <c r="B117">
        <f>SUBTOTAL(9,B116)</f>
        <v>0</v>
      </c>
      <c r="C117" t="str">
        <f>C116</f>
        <v>青山区</v>
      </c>
      <c r="D117" s="23">
        <f>SUBTOTAL(9,D116)</f>
        <v>120400</v>
      </c>
      <c r="E117" s="23">
        <f>SUBTOTAL(9,E116)</f>
        <v>86600</v>
      </c>
      <c r="F117" s="23">
        <f>SUBTOTAL(9,F116)</f>
        <v>33800</v>
      </c>
    </row>
    <row r="118" outlineLevel="2" spans="2:6">
      <c r="B118" t="s">
        <v>313</v>
      </c>
      <c r="C118" t="s">
        <v>49</v>
      </c>
      <c r="D118" s="23">
        <v>56400</v>
      </c>
      <c r="E118" s="23">
        <v>56400</v>
      </c>
      <c r="F118" s="23">
        <v>0</v>
      </c>
    </row>
    <row r="119" outlineLevel="1" spans="1:6">
      <c r="A119" s="24" t="s">
        <v>480</v>
      </c>
      <c r="B119">
        <f>SUBTOTAL(9,B118)</f>
        <v>0</v>
      </c>
      <c r="C119" t="str">
        <f>C118</f>
        <v>洪山区</v>
      </c>
      <c r="D119" s="23">
        <f>SUBTOTAL(9,D118)</f>
        <v>56400</v>
      </c>
      <c r="E119" s="23">
        <f>SUBTOTAL(9,E118)</f>
        <v>56400</v>
      </c>
      <c r="F119" s="23">
        <f>SUBTOTAL(9,F118)</f>
        <v>0</v>
      </c>
    </row>
    <row r="120" outlineLevel="2" spans="2:6">
      <c r="B120" t="s">
        <v>315</v>
      </c>
      <c r="C120" t="s">
        <v>49</v>
      </c>
      <c r="D120" s="23">
        <v>70400</v>
      </c>
      <c r="E120" s="23">
        <v>67700</v>
      </c>
      <c r="F120" s="23">
        <v>2700</v>
      </c>
    </row>
    <row r="121" outlineLevel="1" spans="1:6">
      <c r="A121" s="24" t="s">
        <v>481</v>
      </c>
      <c r="B121">
        <f>SUBTOTAL(9,B120)</f>
        <v>0</v>
      </c>
      <c r="C121" t="str">
        <f>C120</f>
        <v>洪山区</v>
      </c>
      <c r="D121" s="23">
        <f>SUBTOTAL(9,D120)</f>
        <v>70400</v>
      </c>
      <c r="E121" s="23">
        <f>SUBTOTAL(9,E120)</f>
        <v>67700</v>
      </c>
      <c r="F121" s="23">
        <f>SUBTOTAL(9,F120)</f>
        <v>2700</v>
      </c>
    </row>
    <row r="122" outlineLevel="2" spans="2:6">
      <c r="B122" t="s">
        <v>321</v>
      </c>
      <c r="C122" t="s">
        <v>49</v>
      </c>
      <c r="D122" s="23">
        <v>99400</v>
      </c>
      <c r="E122" s="23">
        <v>99400</v>
      </c>
      <c r="F122" s="23">
        <v>0</v>
      </c>
    </row>
    <row r="123" outlineLevel="1" spans="1:6">
      <c r="A123" s="24" t="s">
        <v>482</v>
      </c>
      <c r="B123">
        <f>SUBTOTAL(9,B122)</f>
        <v>0</v>
      </c>
      <c r="C123" t="str">
        <f>C122</f>
        <v>洪山区</v>
      </c>
      <c r="D123" s="23">
        <f>SUBTOTAL(9,D122)</f>
        <v>99400</v>
      </c>
      <c r="E123" s="23">
        <f>SUBTOTAL(9,E122)</f>
        <v>99400</v>
      </c>
      <c r="F123" s="23">
        <f>SUBTOTAL(9,F122)</f>
        <v>0</v>
      </c>
    </row>
    <row r="124" outlineLevel="2" spans="2:6">
      <c r="B124" t="s">
        <v>327</v>
      </c>
      <c r="C124" t="s">
        <v>53</v>
      </c>
      <c r="D124" s="23">
        <v>63700</v>
      </c>
      <c r="E124" s="23">
        <v>62900</v>
      </c>
      <c r="F124" s="23">
        <v>800</v>
      </c>
    </row>
    <row r="125" outlineLevel="1" spans="1:6">
      <c r="A125" s="24" t="s">
        <v>483</v>
      </c>
      <c r="B125">
        <f>SUBTOTAL(9,B124)</f>
        <v>0</v>
      </c>
      <c r="C125" t="str">
        <f>C124</f>
        <v>东西湖区</v>
      </c>
      <c r="D125" s="23">
        <f>SUBTOTAL(9,D124)</f>
        <v>63700</v>
      </c>
      <c r="E125" s="23">
        <f>SUBTOTAL(9,E124)</f>
        <v>62900</v>
      </c>
      <c r="F125" s="23">
        <f>SUBTOTAL(9,F124)</f>
        <v>800</v>
      </c>
    </row>
    <row r="126" outlineLevel="2" spans="2:6">
      <c r="B126" t="s">
        <v>331</v>
      </c>
      <c r="C126" t="s">
        <v>53</v>
      </c>
      <c r="D126" s="23">
        <v>58100</v>
      </c>
      <c r="E126" s="23">
        <v>57200</v>
      </c>
      <c r="F126" s="23">
        <v>900</v>
      </c>
    </row>
    <row r="127" outlineLevel="1" spans="1:6">
      <c r="A127" s="24" t="s">
        <v>484</v>
      </c>
      <c r="B127">
        <f>SUBTOTAL(9,B126)</f>
        <v>0</v>
      </c>
      <c r="C127" t="str">
        <f>C126</f>
        <v>东西湖区</v>
      </c>
      <c r="D127" s="23">
        <f>SUBTOTAL(9,D126)</f>
        <v>58100</v>
      </c>
      <c r="E127" s="23">
        <f>SUBTOTAL(9,E126)</f>
        <v>57200</v>
      </c>
      <c r="F127" s="23">
        <f>SUBTOTAL(9,F126)</f>
        <v>900</v>
      </c>
    </row>
    <row r="128" outlineLevel="2" spans="2:6">
      <c r="B128" t="s">
        <v>333</v>
      </c>
      <c r="C128" t="s">
        <v>53</v>
      </c>
      <c r="D128" s="23">
        <v>42400</v>
      </c>
      <c r="E128" s="23">
        <v>35900</v>
      </c>
      <c r="F128" s="23">
        <v>6500</v>
      </c>
    </row>
    <row r="129" outlineLevel="1" spans="1:6">
      <c r="A129" s="24" t="s">
        <v>485</v>
      </c>
      <c r="B129">
        <f>SUBTOTAL(9,B128)</f>
        <v>0</v>
      </c>
      <c r="C129" t="str">
        <f>C128</f>
        <v>东西湖区</v>
      </c>
      <c r="D129" s="23">
        <f>SUBTOTAL(9,D128)</f>
        <v>42400</v>
      </c>
      <c r="E129" s="23">
        <f>SUBTOTAL(9,E128)</f>
        <v>35900</v>
      </c>
      <c r="F129" s="23">
        <f>SUBTOTAL(9,F128)</f>
        <v>6500</v>
      </c>
    </row>
    <row r="130" outlineLevel="2" spans="2:6">
      <c r="B130" t="s">
        <v>335</v>
      </c>
      <c r="C130" t="s">
        <v>53</v>
      </c>
      <c r="D130" s="23">
        <v>1900</v>
      </c>
      <c r="E130" s="23">
        <v>1800</v>
      </c>
      <c r="F130" s="23">
        <v>100</v>
      </c>
    </row>
    <row r="131" outlineLevel="1" spans="1:6">
      <c r="A131" s="24" t="s">
        <v>486</v>
      </c>
      <c r="B131">
        <f>SUBTOTAL(9,B130)</f>
        <v>0</v>
      </c>
      <c r="C131" t="str">
        <f>C130</f>
        <v>东西湖区</v>
      </c>
      <c r="D131" s="23">
        <f>SUBTOTAL(9,D130)</f>
        <v>1900</v>
      </c>
      <c r="E131" s="23">
        <f>SUBTOTAL(9,E130)</f>
        <v>1800</v>
      </c>
      <c r="F131" s="23">
        <f>SUBTOTAL(9,F130)</f>
        <v>100</v>
      </c>
    </row>
    <row r="132" outlineLevel="2" spans="2:6">
      <c r="B132" t="s">
        <v>337</v>
      </c>
      <c r="C132" t="s">
        <v>53</v>
      </c>
      <c r="D132" s="23">
        <v>54200</v>
      </c>
      <c r="E132" s="23">
        <v>52700</v>
      </c>
      <c r="F132" s="23">
        <v>1500</v>
      </c>
    </row>
    <row r="133" outlineLevel="1" spans="1:6">
      <c r="A133" s="24" t="s">
        <v>487</v>
      </c>
      <c r="B133">
        <f>SUBTOTAL(9,B132)</f>
        <v>0</v>
      </c>
      <c r="C133" t="str">
        <f>C132</f>
        <v>东西湖区</v>
      </c>
      <c r="D133" s="23">
        <f>SUBTOTAL(9,D132)</f>
        <v>54200</v>
      </c>
      <c r="E133" s="23">
        <f>SUBTOTAL(9,E132)</f>
        <v>52700</v>
      </c>
      <c r="F133" s="23">
        <f>SUBTOTAL(9,F132)</f>
        <v>1500</v>
      </c>
    </row>
    <row r="134" outlineLevel="2" spans="2:6">
      <c r="B134" t="s">
        <v>341</v>
      </c>
      <c r="C134" t="s">
        <v>53</v>
      </c>
      <c r="D134" s="23">
        <v>44700</v>
      </c>
      <c r="E134" s="23">
        <v>44700</v>
      </c>
      <c r="F134" s="23">
        <v>0</v>
      </c>
    </row>
    <row r="135" outlineLevel="1" spans="1:6">
      <c r="A135" s="24" t="s">
        <v>488</v>
      </c>
      <c r="B135">
        <f>SUBTOTAL(9,B134)</f>
        <v>0</v>
      </c>
      <c r="C135" t="str">
        <f>C134</f>
        <v>东西湖区</v>
      </c>
      <c r="D135" s="23">
        <f>SUBTOTAL(9,D134)</f>
        <v>44700</v>
      </c>
      <c r="E135" s="23">
        <f>SUBTOTAL(9,E134)</f>
        <v>44700</v>
      </c>
      <c r="F135" s="23">
        <f>SUBTOTAL(9,F134)</f>
        <v>0</v>
      </c>
    </row>
    <row r="136" outlineLevel="2" spans="2:5">
      <c r="B136" t="s">
        <v>345</v>
      </c>
      <c r="C136" t="s">
        <v>60</v>
      </c>
      <c r="D136" s="23">
        <v>19300</v>
      </c>
      <c r="E136" s="23">
        <v>19300</v>
      </c>
    </row>
    <row r="137" outlineLevel="1" spans="1:6">
      <c r="A137" s="24" t="s">
        <v>489</v>
      </c>
      <c r="B137">
        <f>SUBTOTAL(9,B136)</f>
        <v>0</v>
      </c>
      <c r="C137" t="str">
        <f>C136</f>
        <v>蔡甸区</v>
      </c>
      <c r="D137" s="23">
        <f>SUBTOTAL(9,D136)</f>
        <v>19300</v>
      </c>
      <c r="E137" s="23">
        <f>SUBTOTAL(9,E136)</f>
        <v>19300</v>
      </c>
      <c r="F137" s="23">
        <f>SUBTOTAL(9,F136)</f>
        <v>0</v>
      </c>
    </row>
    <row r="138" outlineLevel="2" spans="2:5">
      <c r="B138" t="s">
        <v>347</v>
      </c>
      <c r="C138" t="s">
        <v>60</v>
      </c>
      <c r="D138" s="23">
        <v>22700</v>
      </c>
      <c r="E138" s="23">
        <v>22700</v>
      </c>
    </row>
    <row r="139" outlineLevel="1" spans="1:6">
      <c r="A139" s="24" t="s">
        <v>490</v>
      </c>
      <c r="B139">
        <f>SUBTOTAL(9,B138)</f>
        <v>0</v>
      </c>
      <c r="C139" t="str">
        <f>C138</f>
        <v>蔡甸区</v>
      </c>
      <c r="D139" s="23">
        <f>SUBTOTAL(9,D138)</f>
        <v>22700</v>
      </c>
      <c r="E139" s="23">
        <f>SUBTOTAL(9,E138)</f>
        <v>22700</v>
      </c>
      <c r="F139" s="23">
        <f>SUBTOTAL(9,F138)</f>
        <v>0</v>
      </c>
    </row>
    <row r="140" outlineLevel="2" spans="2:5">
      <c r="B140" t="s">
        <v>349</v>
      </c>
      <c r="C140" t="s">
        <v>60</v>
      </c>
      <c r="D140" s="23">
        <v>51300</v>
      </c>
      <c r="E140" s="23">
        <v>51300</v>
      </c>
    </row>
    <row r="141" outlineLevel="1" spans="1:6">
      <c r="A141" s="24" t="s">
        <v>491</v>
      </c>
      <c r="B141">
        <f>SUBTOTAL(9,B140)</f>
        <v>0</v>
      </c>
      <c r="C141" t="str">
        <f>C140</f>
        <v>蔡甸区</v>
      </c>
      <c r="D141" s="23">
        <f>SUBTOTAL(9,D140)</f>
        <v>51300</v>
      </c>
      <c r="E141" s="23">
        <f>SUBTOTAL(9,E140)</f>
        <v>51300</v>
      </c>
      <c r="F141" s="23">
        <f>SUBTOTAL(9,F140)</f>
        <v>0</v>
      </c>
    </row>
    <row r="142" outlineLevel="2" spans="2:6">
      <c r="B142" t="s">
        <v>351</v>
      </c>
      <c r="C142" t="s">
        <v>64</v>
      </c>
      <c r="D142" s="23">
        <v>17800</v>
      </c>
      <c r="E142" s="23">
        <v>8000</v>
      </c>
      <c r="F142" s="23">
        <v>9800</v>
      </c>
    </row>
    <row r="143" outlineLevel="2" spans="2:6">
      <c r="B143" t="s">
        <v>351</v>
      </c>
      <c r="C143" t="s">
        <v>64</v>
      </c>
      <c r="D143" s="23">
        <v>35300</v>
      </c>
      <c r="E143" s="23">
        <v>31900</v>
      </c>
      <c r="F143" s="23">
        <v>3400</v>
      </c>
    </row>
    <row r="144" outlineLevel="2" spans="2:6">
      <c r="B144" t="s">
        <v>351</v>
      </c>
      <c r="C144" t="s">
        <v>64</v>
      </c>
      <c r="D144" s="23">
        <v>122100</v>
      </c>
      <c r="E144" s="23">
        <v>115400</v>
      </c>
      <c r="F144" s="23">
        <v>6700</v>
      </c>
    </row>
    <row r="145" outlineLevel="1" spans="1:6">
      <c r="A145" s="24" t="s">
        <v>492</v>
      </c>
      <c r="B145">
        <f>SUBTOTAL(9,B142:B144)</f>
        <v>0</v>
      </c>
      <c r="C145" t="str">
        <f>C144</f>
        <v>江夏区</v>
      </c>
      <c r="D145" s="23">
        <f>SUBTOTAL(9,D142:D144)</f>
        <v>175200</v>
      </c>
      <c r="E145" s="23">
        <f>SUBTOTAL(9,E142:E144)</f>
        <v>155300</v>
      </c>
      <c r="F145" s="23">
        <f>SUBTOTAL(9,F142:F144)</f>
        <v>19900</v>
      </c>
    </row>
    <row r="146" outlineLevel="2" spans="2:6">
      <c r="B146" t="s">
        <v>355</v>
      </c>
      <c r="C146" t="s">
        <v>64</v>
      </c>
      <c r="D146" s="23">
        <v>1500</v>
      </c>
      <c r="E146" s="23">
        <v>1100</v>
      </c>
      <c r="F146" s="23">
        <v>400</v>
      </c>
    </row>
    <row r="147" outlineLevel="1" spans="1:6">
      <c r="A147" s="24" t="s">
        <v>493</v>
      </c>
      <c r="B147">
        <f>SUBTOTAL(9,B146)</f>
        <v>0</v>
      </c>
      <c r="C147" t="str">
        <f>C146</f>
        <v>江夏区</v>
      </c>
      <c r="D147" s="23">
        <f>SUBTOTAL(9,D146)</f>
        <v>1500</v>
      </c>
      <c r="E147" s="23">
        <f>SUBTOTAL(9,E146)</f>
        <v>1100</v>
      </c>
      <c r="F147" s="23">
        <f>SUBTOTAL(9,F146)</f>
        <v>400</v>
      </c>
    </row>
    <row r="148" outlineLevel="2" spans="2:6">
      <c r="B148" t="s">
        <v>358</v>
      </c>
      <c r="C148" t="s">
        <v>64</v>
      </c>
      <c r="D148" s="23">
        <v>22200</v>
      </c>
      <c r="E148" s="23">
        <v>22200</v>
      </c>
      <c r="F148" s="23">
        <v>0</v>
      </c>
    </row>
    <row r="149" outlineLevel="1" spans="1:6">
      <c r="A149" s="24" t="s">
        <v>494</v>
      </c>
      <c r="B149">
        <f>SUBTOTAL(9,B148)</f>
        <v>0</v>
      </c>
      <c r="C149" t="str">
        <f>C148</f>
        <v>江夏区</v>
      </c>
      <c r="D149" s="23">
        <f>SUBTOTAL(9,D148)</f>
        <v>22200</v>
      </c>
      <c r="E149" s="23">
        <f>SUBTOTAL(9,E148)</f>
        <v>22200</v>
      </c>
      <c r="F149" s="23">
        <f>SUBTOTAL(9,F148)</f>
        <v>0</v>
      </c>
    </row>
    <row r="150" outlineLevel="2" spans="2:6">
      <c r="B150" t="s">
        <v>381</v>
      </c>
      <c r="C150" t="s">
        <v>68</v>
      </c>
      <c r="D150" s="23">
        <v>57900</v>
      </c>
      <c r="E150" s="23">
        <v>57300</v>
      </c>
      <c r="F150" s="23">
        <v>600</v>
      </c>
    </row>
    <row r="151" outlineLevel="2" spans="2:6">
      <c r="B151" t="s">
        <v>381</v>
      </c>
      <c r="C151" t="s">
        <v>68</v>
      </c>
      <c r="D151" s="23">
        <v>20400</v>
      </c>
      <c r="E151" s="23">
        <v>20100</v>
      </c>
      <c r="F151" s="23">
        <v>300</v>
      </c>
    </row>
    <row r="152" outlineLevel="1" spans="1:6">
      <c r="A152" s="24" t="s">
        <v>495</v>
      </c>
      <c r="B152">
        <f>SUBTOTAL(9,B150:B151)</f>
        <v>0</v>
      </c>
      <c r="C152" t="str">
        <f>C151</f>
        <v>黄陂区</v>
      </c>
      <c r="D152" s="23">
        <f>SUBTOTAL(9,D150:D151)</f>
        <v>78300</v>
      </c>
      <c r="E152" s="23">
        <f>SUBTOTAL(9,E150:E151)</f>
        <v>77400</v>
      </c>
      <c r="F152" s="23">
        <f>SUBTOTAL(9,F150:F151)</f>
        <v>900</v>
      </c>
    </row>
    <row r="153" outlineLevel="2" spans="2:6">
      <c r="B153" t="s">
        <v>384</v>
      </c>
      <c r="C153" t="s">
        <v>70</v>
      </c>
      <c r="D153" s="23">
        <v>124700</v>
      </c>
      <c r="E153" s="23">
        <v>124700</v>
      </c>
      <c r="F153" s="23">
        <v>0</v>
      </c>
    </row>
    <row r="154" outlineLevel="1" spans="1:6">
      <c r="A154" s="24" t="s">
        <v>496</v>
      </c>
      <c r="B154">
        <f>SUBTOTAL(9,B153)</f>
        <v>0</v>
      </c>
      <c r="C154" t="str">
        <f>C153</f>
        <v>新洲区</v>
      </c>
      <c r="D154" s="23">
        <f>SUBTOTAL(9,D153)</f>
        <v>124700</v>
      </c>
      <c r="E154" s="23">
        <f>SUBTOTAL(9,E153)</f>
        <v>124700</v>
      </c>
      <c r="F154" s="23">
        <f>SUBTOTAL(9,F153)</f>
        <v>0</v>
      </c>
    </row>
    <row r="155" outlineLevel="2" spans="2:6">
      <c r="B155" t="s">
        <v>386</v>
      </c>
      <c r="C155" t="s">
        <v>70</v>
      </c>
      <c r="D155" s="23">
        <v>55000</v>
      </c>
      <c r="E155" s="23">
        <v>53900</v>
      </c>
      <c r="F155" s="23">
        <v>1100</v>
      </c>
    </row>
    <row r="156" outlineLevel="1" spans="1:6">
      <c r="A156" s="24" t="s">
        <v>497</v>
      </c>
      <c r="B156">
        <f>SUBTOTAL(9,B155)</f>
        <v>0</v>
      </c>
      <c r="C156" t="str">
        <f>C155</f>
        <v>新洲区</v>
      </c>
      <c r="D156" s="23">
        <f>SUBTOTAL(9,D155)</f>
        <v>55000</v>
      </c>
      <c r="E156" s="23">
        <f>SUBTOTAL(9,E155)</f>
        <v>53900</v>
      </c>
      <c r="F156" s="23">
        <f>SUBTOTAL(9,F155)</f>
        <v>1100</v>
      </c>
    </row>
    <row r="157" outlineLevel="2" spans="2:6">
      <c r="B157" t="s">
        <v>388</v>
      </c>
      <c r="C157" t="s">
        <v>70</v>
      </c>
      <c r="D157" s="23">
        <v>63900</v>
      </c>
      <c r="E157" s="23">
        <v>63900</v>
      </c>
      <c r="F157" s="23">
        <v>0</v>
      </c>
    </row>
    <row r="158" outlineLevel="1" spans="1:6">
      <c r="A158" s="24" t="s">
        <v>498</v>
      </c>
      <c r="B158">
        <f>SUBTOTAL(9,B157)</f>
        <v>0</v>
      </c>
      <c r="C158" t="str">
        <f>C157</f>
        <v>新洲区</v>
      </c>
      <c r="D158" s="23">
        <f>SUBTOTAL(9,D157)</f>
        <v>63900</v>
      </c>
      <c r="E158" s="23">
        <f>SUBTOTAL(9,E157)</f>
        <v>63900</v>
      </c>
      <c r="F158" s="23">
        <f>SUBTOTAL(9,F157)</f>
        <v>0</v>
      </c>
    </row>
    <row r="159" outlineLevel="2" spans="2:6">
      <c r="B159" t="s">
        <v>390</v>
      </c>
      <c r="C159" t="s">
        <v>70</v>
      </c>
      <c r="D159" s="23">
        <v>50100</v>
      </c>
      <c r="E159" s="23">
        <v>50100</v>
      </c>
      <c r="F159" s="23">
        <v>0</v>
      </c>
    </row>
    <row r="160" outlineLevel="1" spans="1:6">
      <c r="A160" s="24" t="s">
        <v>499</v>
      </c>
      <c r="B160">
        <f>SUBTOTAL(9,B159)</f>
        <v>0</v>
      </c>
      <c r="C160" t="str">
        <f>C159</f>
        <v>新洲区</v>
      </c>
      <c r="D160" s="23">
        <f>SUBTOTAL(9,D159)</f>
        <v>50100</v>
      </c>
      <c r="E160" s="23">
        <f>SUBTOTAL(9,E159)</f>
        <v>50100</v>
      </c>
      <c r="F160" s="23">
        <f>SUBTOTAL(9,F159)</f>
        <v>0</v>
      </c>
    </row>
    <row r="161" outlineLevel="2" spans="2:6">
      <c r="B161" t="s">
        <v>392</v>
      </c>
      <c r="C161" t="s">
        <v>70</v>
      </c>
      <c r="D161" s="23">
        <v>2300</v>
      </c>
      <c r="E161" s="23">
        <v>2300</v>
      </c>
      <c r="F161" s="23">
        <v>0</v>
      </c>
    </row>
    <row r="162" outlineLevel="1" spans="1:6">
      <c r="A162" s="24" t="s">
        <v>500</v>
      </c>
      <c r="B162">
        <f>SUBTOTAL(9,B161)</f>
        <v>0</v>
      </c>
      <c r="C162" t="str">
        <f>C161</f>
        <v>新洲区</v>
      </c>
      <c r="D162" s="23">
        <f>SUBTOTAL(9,D161)</f>
        <v>2300</v>
      </c>
      <c r="E162" s="23">
        <f>SUBTOTAL(9,E161)</f>
        <v>2300</v>
      </c>
      <c r="F162" s="23">
        <f>SUBTOTAL(9,F161)</f>
        <v>0</v>
      </c>
    </row>
    <row r="163" outlineLevel="2" spans="2:6">
      <c r="B163" t="s">
        <v>394</v>
      </c>
      <c r="C163" t="s">
        <v>70</v>
      </c>
      <c r="D163" s="23">
        <v>95100</v>
      </c>
      <c r="E163" s="23">
        <v>94500</v>
      </c>
      <c r="F163" s="23">
        <v>600</v>
      </c>
    </row>
    <row r="164" outlineLevel="1" spans="1:6">
      <c r="A164" s="24" t="s">
        <v>501</v>
      </c>
      <c r="B164">
        <f>SUBTOTAL(9,B163)</f>
        <v>0</v>
      </c>
      <c r="C164" t="str">
        <f>C163</f>
        <v>新洲区</v>
      </c>
      <c r="D164" s="23">
        <f>SUBTOTAL(9,D163)</f>
        <v>95100</v>
      </c>
      <c r="E164" s="23">
        <f>SUBTOTAL(9,E163)</f>
        <v>94500</v>
      </c>
      <c r="F164" s="23">
        <f>SUBTOTAL(9,F163)</f>
        <v>600</v>
      </c>
    </row>
    <row r="165" outlineLevel="2" spans="2:6">
      <c r="B165" t="s">
        <v>398</v>
      </c>
      <c r="C165" t="s">
        <v>77</v>
      </c>
      <c r="D165" s="23">
        <v>51300</v>
      </c>
      <c r="E165" s="23">
        <v>51000</v>
      </c>
      <c r="F165" s="23">
        <v>300</v>
      </c>
    </row>
    <row r="166" outlineLevel="1" spans="1:6">
      <c r="A166" s="24" t="s">
        <v>502</v>
      </c>
      <c r="B166">
        <f>SUBTOTAL(9,B165)</f>
        <v>0</v>
      </c>
      <c r="C166" t="str">
        <f>C165</f>
        <v>经开区</v>
      </c>
      <c r="D166" s="23">
        <f>SUBTOTAL(9,D165)</f>
        <v>51300</v>
      </c>
      <c r="E166" s="23">
        <f>SUBTOTAL(9,E165)</f>
        <v>51000</v>
      </c>
      <c r="F166" s="23">
        <f>SUBTOTAL(9,F165)</f>
        <v>300</v>
      </c>
    </row>
    <row r="167" outlineLevel="2" spans="2:6">
      <c r="B167" t="s">
        <v>401</v>
      </c>
      <c r="C167" t="s">
        <v>77</v>
      </c>
      <c r="D167" s="23">
        <v>138400</v>
      </c>
      <c r="E167" s="23">
        <v>138400</v>
      </c>
      <c r="F167" s="23">
        <v>0</v>
      </c>
    </row>
    <row r="168" outlineLevel="1" spans="1:6">
      <c r="A168" s="24" t="s">
        <v>503</v>
      </c>
      <c r="B168">
        <f>SUBTOTAL(9,B167)</f>
        <v>0</v>
      </c>
      <c r="C168" t="str">
        <f>C167</f>
        <v>经开区</v>
      </c>
      <c r="D168" s="23">
        <f>SUBTOTAL(9,D167)</f>
        <v>138400</v>
      </c>
      <c r="E168" s="23">
        <f>SUBTOTAL(9,E167)</f>
        <v>138400</v>
      </c>
      <c r="F168" s="23">
        <f>SUBTOTAL(9,F167)</f>
        <v>0</v>
      </c>
    </row>
    <row r="169" outlineLevel="2" spans="2:6">
      <c r="B169" t="s">
        <v>403</v>
      </c>
      <c r="C169" t="s">
        <v>77</v>
      </c>
      <c r="D169" s="23">
        <v>36600</v>
      </c>
      <c r="E169" s="23">
        <v>32000</v>
      </c>
      <c r="F169" s="23">
        <v>4600</v>
      </c>
    </row>
    <row r="170" outlineLevel="1" spans="1:6">
      <c r="A170" s="24" t="s">
        <v>504</v>
      </c>
      <c r="B170">
        <f>SUBTOTAL(9,B169)</f>
        <v>0</v>
      </c>
      <c r="C170" t="str">
        <f>C169</f>
        <v>经开区</v>
      </c>
      <c r="D170" s="23">
        <f>SUBTOTAL(9,D169)</f>
        <v>36600</v>
      </c>
      <c r="E170" s="23">
        <f>SUBTOTAL(9,E169)</f>
        <v>32000</v>
      </c>
      <c r="F170" s="23">
        <f>SUBTOTAL(9,F169)</f>
        <v>4600</v>
      </c>
    </row>
    <row r="171" outlineLevel="2" spans="2:6">
      <c r="B171" t="s">
        <v>405</v>
      </c>
      <c r="C171" t="s">
        <v>81</v>
      </c>
      <c r="D171" s="23">
        <v>213800</v>
      </c>
      <c r="E171" s="23">
        <v>210400</v>
      </c>
      <c r="F171" s="23">
        <v>3400</v>
      </c>
    </row>
    <row r="172" outlineLevel="1" spans="1:6">
      <c r="A172" s="24" t="s">
        <v>505</v>
      </c>
      <c r="B172">
        <f>SUBTOTAL(9,B171)</f>
        <v>0</v>
      </c>
      <c r="C172" t="str">
        <f>C171</f>
        <v>东湖高新区</v>
      </c>
      <c r="D172" s="23">
        <f>SUBTOTAL(9,D171)</f>
        <v>213800</v>
      </c>
      <c r="E172" s="23">
        <f>SUBTOTAL(9,E171)</f>
        <v>210400</v>
      </c>
      <c r="F172" s="23">
        <f>SUBTOTAL(9,F171)</f>
        <v>3400</v>
      </c>
    </row>
    <row r="173" outlineLevel="2" spans="2:5">
      <c r="B173" t="s">
        <v>407</v>
      </c>
      <c r="C173" t="s">
        <v>81</v>
      </c>
      <c r="D173" s="23">
        <v>21200</v>
      </c>
      <c r="E173" s="23">
        <v>21200</v>
      </c>
    </row>
    <row r="174" outlineLevel="1" spans="1:6">
      <c r="A174" s="24" t="s">
        <v>506</v>
      </c>
      <c r="B174">
        <f>SUBTOTAL(9,B173)</f>
        <v>0</v>
      </c>
      <c r="C174" t="str">
        <f>C173</f>
        <v>东湖高新区</v>
      </c>
      <c r="D174" s="23">
        <f>SUBTOTAL(9,D173)</f>
        <v>21200</v>
      </c>
      <c r="E174" s="23">
        <f>SUBTOTAL(9,E173)</f>
        <v>21200</v>
      </c>
      <c r="F174" s="23">
        <f>SUBTOTAL(9,F173)</f>
        <v>0</v>
      </c>
    </row>
    <row r="175" outlineLevel="2" spans="2:6">
      <c r="B175" t="s">
        <v>416</v>
      </c>
      <c r="C175" t="s">
        <v>81</v>
      </c>
      <c r="D175" s="23">
        <v>49300</v>
      </c>
      <c r="E175" s="23">
        <v>48500</v>
      </c>
      <c r="F175" s="23">
        <v>800</v>
      </c>
    </row>
    <row r="176" outlineLevel="1" spans="1:6">
      <c r="A176" s="24" t="s">
        <v>507</v>
      </c>
      <c r="B176">
        <f>SUBTOTAL(9,B175)</f>
        <v>0</v>
      </c>
      <c r="C176" t="str">
        <f>C175</f>
        <v>东湖高新区</v>
      </c>
      <c r="D176" s="23">
        <f>SUBTOTAL(9,D175)</f>
        <v>49300</v>
      </c>
      <c r="E176" s="23">
        <f>SUBTOTAL(9,E175)</f>
        <v>48500</v>
      </c>
      <c r="F176" s="23">
        <f>SUBTOTAL(9,F175)</f>
        <v>800</v>
      </c>
    </row>
    <row r="177" outlineLevel="2" spans="2:6">
      <c r="B177" t="s">
        <v>418</v>
      </c>
      <c r="C177" t="s">
        <v>85</v>
      </c>
      <c r="D177" s="23">
        <v>61400</v>
      </c>
      <c r="E177" s="23">
        <v>57400</v>
      </c>
      <c r="F177" s="23">
        <v>4000</v>
      </c>
    </row>
    <row r="178" outlineLevel="1" spans="1:6">
      <c r="A178" s="24" t="s">
        <v>508</v>
      </c>
      <c r="B178">
        <f>SUBTOTAL(9,B177)</f>
        <v>0</v>
      </c>
      <c r="C178" t="str">
        <f>C177</f>
        <v>长江新区</v>
      </c>
      <c r="D178" s="23">
        <f>SUBTOTAL(9,D177)</f>
        <v>61400</v>
      </c>
      <c r="E178" s="23">
        <f>SUBTOTAL(9,E177)</f>
        <v>57400</v>
      </c>
      <c r="F178" s="23">
        <f>SUBTOTAL(9,F177)</f>
        <v>4000</v>
      </c>
    </row>
    <row r="179" outlineLevel="2" spans="2:6">
      <c r="B179" t="s">
        <v>420</v>
      </c>
      <c r="C179" t="s">
        <v>85</v>
      </c>
      <c r="D179" s="23">
        <v>20300</v>
      </c>
      <c r="E179" s="23">
        <v>20300</v>
      </c>
      <c r="F179" s="23">
        <v>0</v>
      </c>
    </row>
    <row r="180" outlineLevel="1" spans="1:6">
      <c r="A180" s="24" t="s">
        <v>509</v>
      </c>
      <c r="B180">
        <f>SUBTOTAL(9,B179)</f>
        <v>0</v>
      </c>
      <c r="C180" t="str">
        <f>C179</f>
        <v>长江新区</v>
      </c>
      <c r="D180" s="23">
        <f>SUBTOTAL(9,D179)</f>
        <v>20300</v>
      </c>
      <c r="E180" s="23">
        <f>SUBTOTAL(9,E179)</f>
        <v>20300</v>
      </c>
      <c r="F180" s="23">
        <f>SUBTOTAL(9,F179)</f>
        <v>0</v>
      </c>
    </row>
    <row r="181" spans="1:6">
      <c r="A181" s="24" t="s">
        <v>426</v>
      </c>
      <c r="B181">
        <f>SUBTOTAL(9,B2:B179)</f>
        <v>0</v>
      </c>
      <c r="D181" s="23">
        <f>SUBTOTAL(9,D2:D179)</f>
        <v>8125270.83</v>
      </c>
      <c r="E181" s="23">
        <f>SUBTOTAL(9,E2:E179)</f>
        <v>7673533.58</v>
      </c>
      <c r="F181" s="23">
        <f>SUBTOTAL(9,F2:F179)</f>
        <v>451737.25</v>
      </c>
    </row>
  </sheetData>
  <autoFilter ref="A1:H179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81"/>
  <sheetViews>
    <sheetView topLeftCell="A160" workbookViewId="0">
      <selection activeCell="G20" sqref="G20"/>
    </sheetView>
  </sheetViews>
  <sheetFormatPr defaultColWidth="8.96666666666667" defaultRowHeight="15.75" outlineLevelCol="5"/>
  <cols>
    <col min="3" max="3" width="8.96666666666667" hidden="1" customWidth="1"/>
  </cols>
  <sheetData>
    <row r="1" spans="1:6">
      <c r="A1" t="s">
        <v>3</v>
      </c>
      <c r="C1" t="s">
        <v>4</v>
      </c>
      <c r="D1" t="s">
        <v>423</v>
      </c>
      <c r="E1" t="s">
        <v>424</v>
      </c>
      <c r="F1" t="s">
        <v>425</v>
      </c>
    </row>
    <row r="2" hidden="1" spans="1:6">
      <c r="A2" t="s">
        <v>6</v>
      </c>
      <c r="C2" t="s">
        <v>144</v>
      </c>
      <c r="D2">
        <v>15400</v>
      </c>
      <c r="E2">
        <v>15400</v>
      </c>
      <c r="F2">
        <v>0</v>
      </c>
    </row>
    <row r="3" spans="1:6">
      <c r="A3" t="s">
        <v>6</v>
      </c>
      <c r="B3" t="s">
        <v>443</v>
      </c>
      <c r="C3">
        <v>0</v>
      </c>
      <c r="D3">
        <v>15400</v>
      </c>
      <c r="E3">
        <v>15400</v>
      </c>
      <c r="F3">
        <v>0</v>
      </c>
    </row>
    <row r="4" hidden="1" spans="1:6">
      <c r="A4" t="s">
        <v>6</v>
      </c>
      <c r="C4" t="s">
        <v>149</v>
      </c>
      <c r="D4">
        <v>21400</v>
      </c>
      <c r="E4">
        <v>20800</v>
      </c>
      <c r="F4">
        <v>600</v>
      </c>
    </row>
    <row r="5" spans="1:6">
      <c r="A5" t="s">
        <v>6</v>
      </c>
      <c r="B5" t="s">
        <v>444</v>
      </c>
      <c r="C5">
        <v>0</v>
      </c>
      <c r="D5">
        <v>21400</v>
      </c>
      <c r="E5">
        <v>20800</v>
      </c>
      <c r="F5">
        <v>600</v>
      </c>
    </row>
    <row r="6" hidden="1" spans="1:6">
      <c r="A6" t="s">
        <v>6</v>
      </c>
      <c r="C6" t="s">
        <v>154</v>
      </c>
      <c r="D6">
        <v>65170.83</v>
      </c>
      <c r="E6">
        <v>56070.83</v>
      </c>
      <c r="F6">
        <v>9100</v>
      </c>
    </row>
    <row r="7" spans="1:6">
      <c r="A7" t="s">
        <v>6</v>
      </c>
      <c r="B7" t="s">
        <v>445</v>
      </c>
      <c r="C7">
        <v>0</v>
      </c>
      <c r="D7">
        <v>65170.83</v>
      </c>
      <c r="E7">
        <v>56070.83</v>
      </c>
      <c r="F7">
        <v>9100</v>
      </c>
    </row>
    <row r="8" hidden="1" spans="1:6">
      <c r="A8" t="s">
        <v>6</v>
      </c>
      <c r="C8" t="s">
        <v>158</v>
      </c>
      <c r="D8">
        <v>31400</v>
      </c>
      <c r="E8">
        <v>31400</v>
      </c>
      <c r="F8">
        <v>0</v>
      </c>
    </row>
    <row r="9" spans="1:6">
      <c r="A9" t="s">
        <v>6</v>
      </c>
      <c r="B9" t="s">
        <v>446</v>
      </c>
      <c r="C9">
        <v>0</v>
      </c>
      <c r="D9">
        <v>31400</v>
      </c>
      <c r="E9">
        <v>31400</v>
      </c>
      <c r="F9">
        <v>0</v>
      </c>
    </row>
    <row r="10" hidden="1" spans="1:6">
      <c r="A10" t="s">
        <v>11</v>
      </c>
      <c r="C10" t="s">
        <v>177</v>
      </c>
      <c r="D10">
        <v>169600</v>
      </c>
      <c r="E10">
        <v>159100</v>
      </c>
      <c r="F10">
        <v>10500</v>
      </c>
    </row>
    <row r="11" hidden="1" spans="1:6">
      <c r="A11" t="s">
        <v>11</v>
      </c>
      <c r="C11" t="s">
        <v>177</v>
      </c>
      <c r="D11">
        <v>86200</v>
      </c>
      <c r="E11">
        <v>65000</v>
      </c>
      <c r="F11">
        <v>21200</v>
      </c>
    </row>
    <row r="12" hidden="1" spans="1:6">
      <c r="A12" t="s">
        <v>11</v>
      </c>
      <c r="C12" t="s">
        <v>177</v>
      </c>
      <c r="D12">
        <v>145400</v>
      </c>
      <c r="E12">
        <v>80200</v>
      </c>
      <c r="F12">
        <v>65200</v>
      </c>
    </row>
    <row r="13" hidden="1" spans="1:6">
      <c r="A13" t="s">
        <v>11</v>
      </c>
      <c r="C13" t="s">
        <v>177</v>
      </c>
      <c r="D13">
        <v>115200</v>
      </c>
      <c r="E13">
        <v>108800</v>
      </c>
      <c r="F13">
        <v>6400</v>
      </c>
    </row>
    <row r="14" hidden="1" spans="1:6">
      <c r="A14" t="s">
        <v>11</v>
      </c>
      <c r="C14" t="s">
        <v>177</v>
      </c>
      <c r="D14">
        <v>118600</v>
      </c>
      <c r="E14">
        <v>112400</v>
      </c>
      <c r="F14">
        <v>6200</v>
      </c>
    </row>
    <row r="15" hidden="1" spans="1:6">
      <c r="A15" t="s">
        <v>11</v>
      </c>
      <c r="C15" t="s">
        <v>177</v>
      </c>
      <c r="D15">
        <v>109900</v>
      </c>
      <c r="E15">
        <v>103200</v>
      </c>
      <c r="F15">
        <v>6700</v>
      </c>
    </row>
    <row r="16" hidden="1" spans="1:6">
      <c r="A16" t="s">
        <v>11</v>
      </c>
      <c r="C16" t="s">
        <v>177</v>
      </c>
      <c r="D16">
        <v>160200</v>
      </c>
      <c r="E16">
        <v>148100</v>
      </c>
      <c r="F16">
        <v>12100</v>
      </c>
    </row>
    <row r="17" hidden="1" spans="1:6">
      <c r="A17" t="s">
        <v>11</v>
      </c>
      <c r="C17" t="s">
        <v>177</v>
      </c>
      <c r="D17">
        <v>54400</v>
      </c>
      <c r="E17">
        <v>53000</v>
      </c>
      <c r="F17">
        <v>1400</v>
      </c>
    </row>
    <row r="18" hidden="1" spans="1:6">
      <c r="A18" t="s">
        <v>11</v>
      </c>
      <c r="C18" t="s">
        <v>177</v>
      </c>
      <c r="D18">
        <v>52600</v>
      </c>
      <c r="E18">
        <v>50200</v>
      </c>
      <c r="F18">
        <v>2400</v>
      </c>
    </row>
    <row r="19" hidden="1" spans="1:6">
      <c r="A19" t="s">
        <v>11</v>
      </c>
      <c r="C19" t="s">
        <v>177</v>
      </c>
      <c r="D19">
        <v>67700</v>
      </c>
      <c r="E19">
        <v>65200</v>
      </c>
      <c r="F19">
        <v>2500</v>
      </c>
    </row>
    <row r="20" hidden="1" spans="1:6">
      <c r="A20" t="s">
        <v>11</v>
      </c>
      <c r="C20" t="s">
        <v>177</v>
      </c>
      <c r="D20">
        <v>5800</v>
      </c>
      <c r="E20">
        <v>4500</v>
      </c>
      <c r="F20">
        <v>1300</v>
      </c>
    </row>
    <row r="21" hidden="1" spans="1:6">
      <c r="A21" t="s">
        <v>11</v>
      </c>
      <c r="C21" t="s">
        <v>177</v>
      </c>
      <c r="D21">
        <v>24300</v>
      </c>
      <c r="E21">
        <v>22700</v>
      </c>
      <c r="F21">
        <v>1600</v>
      </c>
    </row>
    <row r="22" hidden="1" spans="1:6">
      <c r="A22" t="s">
        <v>11</v>
      </c>
      <c r="C22" t="s">
        <v>177</v>
      </c>
      <c r="D22">
        <v>110500</v>
      </c>
      <c r="E22">
        <v>106100</v>
      </c>
      <c r="F22">
        <v>4400</v>
      </c>
    </row>
    <row r="23" spans="1:6">
      <c r="A23" t="s">
        <v>11</v>
      </c>
      <c r="B23" t="s">
        <v>447</v>
      </c>
      <c r="C23">
        <v>0</v>
      </c>
      <c r="D23">
        <v>1220400</v>
      </c>
      <c r="E23">
        <v>1078500</v>
      </c>
      <c r="F23">
        <v>141900</v>
      </c>
    </row>
    <row r="24" hidden="1" spans="1:6">
      <c r="A24" t="s">
        <v>11</v>
      </c>
      <c r="C24" t="s">
        <v>196</v>
      </c>
      <c r="D24">
        <v>36700</v>
      </c>
      <c r="E24">
        <v>24200</v>
      </c>
      <c r="F24">
        <v>12500</v>
      </c>
    </row>
    <row r="25" spans="1:6">
      <c r="A25" t="s">
        <v>11</v>
      </c>
      <c r="B25" t="s">
        <v>448</v>
      </c>
      <c r="C25">
        <v>0</v>
      </c>
      <c r="D25">
        <v>36700</v>
      </c>
      <c r="E25">
        <v>24200</v>
      </c>
      <c r="F25">
        <v>12500</v>
      </c>
    </row>
    <row r="26" hidden="1" spans="1:6">
      <c r="A26" t="s">
        <v>11</v>
      </c>
      <c r="C26" t="s">
        <v>199</v>
      </c>
      <c r="D26">
        <v>60000</v>
      </c>
      <c r="E26">
        <v>58200</v>
      </c>
      <c r="F26">
        <v>1800</v>
      </c>
    </row>
    <row r="27" spans="1:6">
      <c r="A27" t="s">
        <v>11</v>
      </c>
      <c r="B27" t="s">
        <v>449</v>
      </c>
      <c r="C27">
        <v>0</v>
      </c>
      <c r="D27">
        <v>60000</v>
      </c>
      <c r="E27">
        <v>58200</v>
      </c>
      <c r="F27">
        <v>1800</v>
      </c>
    </row>
    <row r="28" hidden="1" spans="1:6">
      <c r="A28" t="s">
        <v>11</v>
      </c>
      <c r="C28" t="s">
        <v>201</v>
      </c>
      <c r="D28">
        <v>54500</v>
      </c>
      <c r="E28">
        <v>54500</v>
      </c>
      <c r="F28">
        <v>0</v>
      </c>
    </row>
    <row r="29" spans="1:6">
      <c r="A29" t="s">
        <v>11</v>
      </c>
      <c r="B29" t="s">
        <v>450</v>
      </c>
      <c r="C29">
        <v>0</v>
      </c>
      <c r="D29">
        <v>54500</v>
      </c>
      <c r="E29">
        <v>54500</v>
      </c>
      <c r="F29">
        <v>0</v>
      </c>
    </row>
    <row r="30" hidden="1" spans="1:6">
      <c r="A30" t="s">
        <v>11</v>
      </c>
      <c r="C30" t="s">
        <v>203</v>
      </c>
      <c r="D30">
        <v>53800</v>
      </c>
      <c r="E30">
        <v>45800</v>
      </c>
      <c r="F30">
        <v>8000</v>
      </c>
    </row>
    <row r="31" spans="1:6">
      <c r="A31" t="s">
        <v>11</v>
      </c>
      <c r="B31" t="s">
        <v>451</v>
      </c>
      <c r="C31">
        <v>0</v>
      </c>
      <c r="D31">
        <v>53800</v>
      </c>
      <c r="E31">
        <v>45800</v>
      </c>
      <c r="F31">
        <v>8000</v>
      </c>
    </row>
    <row r="32" hidden="1" spans="1:6">
      <c r="A32" t="s">
        <v>11</v>
      </c>
      <c r="C32" t="s">
        <v>205</v>
      </c>
      <c r="D32">
        <v>4600</v>
      </c>
      <c r="E32">
        <v>4100</v>
      </c>
      <c r="F32">
        <v>500</v>
      </c>
    </row>
    <row r="33" spans="1:6">
      <c r="A33" t="s">
        <v>11</v>
      </c>
      <c r="B33" t="s">
        <v>452</v>
      </c>
      <c r="C33">
        <v>0</v>
      </c>
      <c r="D33">
        <v>4600</v>
      </c>
      <c r="E33">
        <v>4100</v>
      </c>
      <c r="F33">
        <v>500</v>
      </c>
    </row>
    <row r="34" hidden="1" spans="1:6">
      <c r="A34" t="s">
        <v>18</v>
      </c>
      <c r="C34" t="s">
        <v>208</v>
      </c>
      <c r="D34">
        <v>437600</v>
      </c>
      <c r="E34">
        <v>436100</v>
      </c>
      <c r="F34">
        <v>1500</v>
      </c>
    </row>
    <row r="35" hidden="1" spans="1:6">
      <c r="A35" t="s">
        <v>18</v>
      </c>
      <c r="C35" t="s">
        <v>208</v>
      </c>
      <c r="D35">
        <v>360000</v>
      </c>
      <c r="E35">
        <v>360000</v>
      </c>
      <c r="F35">
        <v>0</v>
      </c>
    </row>
    <row r="36" hidden="1" spans="1:6">
      <c r="A36" t="s">
        <v>18</v>
      </c>
      <c r="C36" t="s">
        <v>208</v>
      </c>
      <c r="D36">
        <v>110500</v>
      </c>
      <c r="E36">
        <v>109500</v>
      </c>
      <c r="F36">
        <v>1000</v>
      </c>
    </row>
    <row r="37" hidden="1" spans="1:6">
      <c r="A37" t="s">
        <v>18</v>
      </c>
      <c r="C37" t="s">
        <v>208</v>
      </c>
      <c r="D37">
        <v>44500</v>
      </c>
      <c r="E37">
        <v>44500</v>
      </c>
      <c r="F37">
        <v>0</v>
      </c>
    </row>
    <row r="38" hidden="1" spans="1:6">
      <c r="A38" t="s">
        <v>18</v>
      </c>
      <c r="C38" t="s">
        <v>208</v>
      </c>
      <c r="D38">
        <v>130800</v>
      </c>
      <c r="E38">
        <v>127400</v>
      </c>
      <c r="F38">
        <v>3400</v>
      </c>
    </row>
    <row r="39" hidden="1" spans="1:6">
      <c r="A39" t="s">
        <v>18</v>
      </c>
      <c r="C39" t="s">
        <v>208</v>
      </c>
      <c r="D39">
        <v>500</v>
      </c>
      <c r="E39">
        <v>500</v>
      </c>
      <c r="F39">
        <v>0</v>
      </c>
    </row>
    <row r="40" hidden="1" spans="1:6">
      <c r="A40" t="s">
        <v>18</v>
      </c>
      <c r="C40" t="s">
        <v>208</v>
      </c>
      <c r="D40">
        <v>149600</v>
      </c>
      <c r="E40">
        <v>143500</v>
      </c>
      <c r="F40">
        <v>6100</v>
      </c>
    </row>
    <row r="41" hidden="1" spans="1:6">
      <c r="A41" t="s">
        <v>18</v>
      </c>
      <c r="C41" t="s">
        <v>208</v>
      </c>
      <c r="D41">
        <v>2600</v>
      </c>
      <c r="E41">
        <v>2600</v>
      </c>
      <c r="F41">
        <v>0</v>
      </c>
    </row>
    <row r="42" hidden="1" spans="1:6">
      <c r="A42" t="s">
        <v>18</v>
      </c>
      <c r="C42" t="s">
        <v>208</v>
      </c>
      <c r="D42">
        <v>26600</v>
      </c>
      <c r="E42">
        <v>26600</v>
      </c>
      <c r="F42">
        <v>0</v>
      </c>
    </row>
    <row r="43" spans="1:6">
      <c r="A43" t="s">
        <v>18</v>
      </c>
      <c r="B43" t="s">
        <v>453</v>
      </c>
      <c r="C43">
        <v>0</v>
      </c>
      <c r="D43">
        <v>1262700</v>
      </c>
      <c r="E43">
        <v>1250700</v>
      </c>
      <c r="F43">
        <v>12000</v>
      </c>
    </row>
    <row r="44" hidden="1" spans="1:6">
      <c r="A44" t="s">
        <v>18</v>
      </c>
      <c r="C44" t="s">
        <v>218</v>
      </c>
      <c r="D44">
        <v>29800</v>
      </c>
      <c r="E44">
        <v>29800</v>
      </c>
      <c r="F44">
        <v>0</v>
      </c>
    </row>
    <row r="45" spans="1:6">
      <c r="A45" t="s">
        <v>18</v>
      </c>
      <c r="B45" t="s">
        <v>454</v>
      </c>
      <c r="C45">
        <v>0</v>
      </c>
      <c r="D45">
        <v>29800</v>
      </c>
      <c r="E45">
        <v>29800</v>
      </c>
      <c r="F45">
        <v>0</v>
      </c>
    </row>
    <row r="46" hidden="1" spans="1:6">
      <c r="A46" t="s">
        <v>18</v>
      </c>
      <c r="C46" t="s">
        <v>220</v>
      </c>
      <c r="D46">
        <v>55800</v>
      </c>
      <c r="E46">
        <v>53000</v>
      </c>
      <c r="F46">
        <v>2800</v>
      </c>
    </row>
    <row r="47" spans="1:6">
      <c r="A47" t="s">
        <v>18</v>
      </c>
      <c r="B47" t="s">
        <v>455</v>
      </c>
      <c r="C47">
        <v>0</v>
      </c>
      <c r="D47">
        <v>55800</v>
      </c>
      <c r="E47">
        <v>53000</v>
      </c>
      <c r="F47">
        <v>2800</v>
      </c>
    </row>
    <row r="48" hidden="1" spans="1:6">
      <c r="A48" t="s">
        <v>18</v>
      </c>
      <c r="C48" t="s">
        <v>222</v>
      </c>
      <c r="D48">
        <v>6000</v>
      </c>
      <c r="E48">
        <v>3500</v>
      </c>
      <c r="F48">
        <v>2500</v>
      </c>
    </row>
    <row r="49" spans="1:6">
      <c r="A49" t="s">
        <v>18</v>
      </c>
      <c r="B49" t="s">
        <v>456</v>
      </c>
      <c r="C49">
        <v>0</v>
      </c>
      <c r="D49">
        <v>6000</v>
      </c>
      <c r="E49">
        <v>3500</v>
      </c>
      <c r="F49">
        <v>2500</v>
      </c>
    </row>
    <row r="50" hidden="1" spans="1:6">
      <c r="A50" t="s">
        <v>18</v>
      </c>
      <c r="C50" t="s">
        <v>224</v>
      </c>
      <c r="D50">
        <v>17300</v>
      </c>
      <c r="E50">
        <v>16000</v>
      </c>
      <c r="F50">
        <v>1300</v>
      </c>
    </row>
    <row r="51" hidden="1" spans="1:6">
      <c r="A51" t="s">
        <v>18</v>
      </c>
      <c r="C51" t="s">
        <v>224</v>
      </c>
      <c r="D51">
        <v>5000</v>
      </c>
      <c r="E51">
        <v>5000</v>
      </c>
      <c r="F51">
        <v>0</v>
      </c>
    </row>
    <row r="52" hidden="1" spans="1:6">
      <c r="A52" t="s">
        <v>18</v>
      </c>
      <c r="C52" t="s">
        <v>224</v>
      </c>
      <c r="D52">
        <v>69500</v>
      </c>
      <c r="E52">
        <v>68700</v>
      </c>
      <c r="F52">
        <v>800</v>
      </c>
    </row>
    <row r="53" hidden="1" spans="1:6">
      <c r="A53" t="s">
        <v>18</v>
      </c>
      <c r="C53" t="s">
        <v>224</v>
      </c>
      <c r="D53">
        <v>28100</v>
      </c>
      <c r="E53">
        <v>27100</v>
      </c>
      <c r="F53">
        <v>1000</v>
      </c>
    </row>
    <row r="54" hidden="1" spans="1:6">
      <c r="A54" t="s">
        <v>18</v>
      </c>
      <c r="C54" t="s">
        <v>224</v>
      </c>
      <c r="D54">
        <v>36300</v>
      </c>
      <c r="E54">
        <v>36000</v>
      </c>
      <c r="F54">
        <v>300</v>
      </c>
    </row>
    <row r="55" hidden="1" spans="1:6">
      <c r="A55" t="s">
        <v>18</v>
      </c>
      <c r="C55" t="s">
        <v>224</v>
      </c>
      <c r="D55">
        <v>41800</v>
      </c>
      <c r="E55">
        <v>39800</v>
      </c>
      <c r="F55">
        <v>2000</v>
      </c>
    </row>
    <row r="56" hidden="1" spans="1:6">
      <c r="A56" t="s">
        <v>18</v>
      </c>
      <c r="C56" t="s">
        <v>224</v>
      </c>
      <c r="D56">
        <v>16200</v>
      </c>
      <c r="E56">
        <v>15700</v>
      </c>
      <c r="F56">
        <v>500</v>
      </c>
    </row>
    <row r="57" hidden="1" spans="1:6">
      <c r="A57" t="s">
        <v>18</v>
      </c>
      <c r="C57" t="s">
        <v>224</v>
      </c>
      <c r="D57">
        <v>36900</v>
      </c>
      <c r="E57">
        <v>36900</v>
      </c>
      <c r="F57">
        <v>0</v>
      </c>
    </row>
    <row r="58" hidden="1" spans="1:6">
      <c r="A58" t="s">
        <v>18</v>
      </c>
      <c r="C58" t="s">
        <v>224</v>
      </c>
      <c r="D58">
        <v>33400</v>
      </c>
      <c r="E58">
        <v>33400</v>
      </c>
      <c r="F58">
        <v>0</v>
      </c>
    </row>
    <row r="59" hidden="1" spans="1:6">
      <c r="A59" t="s">
        <v>18</v>
      </c>
      <c r="C59" t="s">
        <v>224</v>
      </c>
      <c r="D59">
        <v>65600</v>
      </c>
      <c r="E59">
        <v>65600</v>
      </c>
      <c r="F59">
        <v>0</v>
      </c>
    </row>
    <row r="60" hidden="1" spans="1:6">
      <c r="A60" t="s">
        <v>18</v>
      </c>
      <c r="C60" t="s">
        <v>224</v>
      </c>
      <c r="D60">
        <v>3500</v>
      </c>
      <c r="E60">
        <v>3000</v>
      </c>
      <c r="F60">
        <v>500</v>
      </c>
    </row>
    <row r="61" hidden="1" spans="1:6">
      <c r="A61" t="s">
        <v>18</v>
      </c>
      <c r="C61" t="s">
        <v>224</v>
      </c>
      <c r="D61">
        <v>8000</v>
      </c>
      <c r="E61">
        <v>6700</v>
      </c>
      <c r="F61">
        <v>1300</v>
      </c>
    </row>
    <row r="62" hidden="1" spans="1:6">
      <c r="A62" t="s">
        <v>18</v>
      </c>
      <c r="C62" t="s">
        <v>224</v>
      </c>
      <c r="D62">
        <v>101800</v>
      </c>
      <c r="E62">
        <v>100200</v>
      </c>
      <c r="F62">
        <v>1600</v>
      </c>
    </row>
    <row r="63" hidden="1" spans="1:6">
      <c r="A63" t="s">
        <v>18</v>
      </c>
      <c r="C63" t="s">
        <v>224</v>
      </c>
      <c r="D63">
        <v>14900</v>
      </c>
      <c r="E63">
        <v>14900</v>
      </c>
      <c r="F63">
        <v>0</v>
      </c>
    </row>
    <row r="64" hidden="1" spans="1:6">
      <c r="A64" t="s">
        <v>18</v>
      </c>
      <c r="C64" t="s">
        <v>224</v>
      </c>
      <c r="D64">
        <v>175300</v>
      </c>
      <c r="E64">
        <v>175300</v>
      </c>
      <c r="F64">
        <v>0</v>
      </c>
    </row>
    <row r="65" hidden="1" spans="1:6">
      <c r="A65" t="s">
        <v>18</v>
      </c>
      <c r="C65" t="s">
        <v>224</v>
      </c>
      <c r="D65">
        <v>3900</v>
      </c>
      <c r="E65">
        <v>3900</v>
      </c>
      <c r="F65">
        <v>0</v>
      </c>
    </row>
    <row r="66" spans="1:6">
      <c r="A66" t="s">
        <v>18</v>
      </c>
      <c r="B66" t="s">
        <v>457</v>
      </c>
      <c r="C66">
        <v>0</v>
      </c>
      <c r="D66">
        <v>657500</v>
      </c>
      <c r="E66">
        <v>648200</v>
      </c>
      <c r="F66">
        <v>9300</v>
      </c>
    </row>
    <row r="67" hidden="1" spans="1:6">
      <c r="A67" t="s">
        <v>18</v>
      </c>
      <c r="C67" t="s">
        <v>243</v>
      </c>
      <c r="D67">
        <v>44800</v>
      </c>
      <c r="E67">
        <v>41200</v>
      </c>
      <c r="F67">
        <v>3600</v>
      </c>
    </row>
    <row r="68" spans="1:6">
      <c r="A68" t="s">
        <v>18</v>
      </c>
      <c r="B68" t="s">
        <v>458</v>
      </c>
      <c r="C68">
        <v>0</v>
      </c>
      <c r="D68">
        <v>44800</v>
      </c>
      <c r="E68">
        <v>41200</v>
      </c>
      <c r="F68">
        <v>3600</v>
      </c>
    </row>
    <row r="69" hidden="1" spans="1:6">
      <c r="A69" t="s">
        <v>18</v>
      </c>
      <c r="C69" t="s">
        <v>246</v>
      </c>
      <c r="D69">
        <v>14800</v>
      </c>
      <c r="E69">
        <v>10000</v>
      </c>
      <c r="F69">
        <v>4800</v>
      </c>
    </row>
    <row r="70" spans="1:6">
      <c r="A70" t="s">
        <v>18</v>
      </c>
      <c r="B70" t="s">
        <v>459</v>
      </c>
      <c r="C70">
        <v>0</v>
      </c>
      <c r="D70">
        <v>14800</v>
      </c>
      <c r="E70">
        <v>10000</v>
      </c>
      <c r="F70">
        <v>4800</v>
      </c>
    </row>
    <row r="71" hidden="1" spans="1:6">
      <c r="A71" t="s">
        <v>18</v>
      </c>
      <c r="C71" t="s">
        <v>250</v>
      </c>
      <c r="D71">
        <v>40500</v>
      </c>
      <c r="E71">
        <v>38200</v>
      </c>
      <c r="F71">
        <v>2300</v>
      </c>
    </row>
    <row r="72" spans="1:6">
      <c r="A72" t="s">
        <v>18</v>
      </c>
      <c r="B72" t="s">
        <v>460</v>
      </c>
      <c r="C72">
        <v>0</v>
      </c>
      <c r="D72">
        <v>40500</v>
      </c>
      <c r="E72">
        <v>38200</v>
      </c>
      <c r="F72">
        <v>2300</v>
      </c>
    </row>
    <row r="73" hidden="1" spans="1:6">
      <c r="A73" t="s">
        <v>18</v>
      </c>
      <c r="C73" t="s">
        <v>252</v>
      </c>
      <c r="D73">
        <v>11000</v>
      </c>
      <c r="E73">
        <v>11000</v>
      </c>
      <c r="F73">
        <v>0</v>
      </c>
    </row>
    <row r="74" hidden="1" spans="1:6">
      <c r="A74" t="s">
        <v>18</v>
      </c>
      <c r="C74" t="s">
        <v>252</v>
      </c>
      <c r="D74">
        <v>2500</v>
      </c>
      <c r="E74">
        <v>2500</v>
      </c>
      <c r="F74">
        <v>0</v>
      </c>
    </row>
    <row r="75" hidden="1" spans="1:6">
      <c r="A75" t="s">
        <v>18</v>
      </c>
      <c r="C75" t="s">
        <v>252</v>
      </c>
      <c r="D75">
        <v>9500</v>
      </c>
      <c r="E75">
        <v>9000</v>
      </c>
      <c r="F75">
        <v>500</v>
      </c>
    </row>
    <row r="76" spans="1:6">
      <c r="A76" t="s">
        <v>18</v>
      </c>
      <c r="B76" t="s">
        <v>461</v>
      </c>
      <c r="C76">
        <v>0</v>
      </c>
      <c r="D76">
        <v>23000</v>
      </c>
      <c r="E76">
        <v>22500</v>
      </c>
      <c r="F76">
        <v>500</v>
      </c>
    </row>
    <row r="77" hidden="1" spans="1:6">
      <c r="A77" t="s">
        <v>18</v>
      </c>
      <c r="C77" t="s">
        <v>256</v>
      </c>
      <c r="D77">
        <v>13900</v>
      </c>
      <c r="E77">
        <v>12900</v>
      </c>
      <c r="F77">
        <v>1000</v>
      </c>
    </row>
    <row r="78" spans="1:6">
      <c r="A78" t="s">
        <v>18</v>
      </c>
      <c r="B78" t="s">
        <v>462</v>
      </c>
      <c r="C78">
        <v>0</v>
      </c>
      <c r="D78">
        <v>13900</v>
      </c>
      <c r="E78">
        <v>12900</v>
      </c>
      <c r="F78">
        <v>1000</v>
      </c>
    </row>
    <row r="79" hidden="1" spans="1:6">
      <c r="A79" t="s">
        <v>18</v>
      </c>
      <c r="C79" t="s">
        <v>258</v>
      </c>
      <c r="D79">
        <v>3300</v>
      </c>
      <c r="E79">
        <v>3300</v>
      </c>
      <c r="F79">
        <v>0</v>
      </c>
    </row>
    <row r="80" spans="1:6">
      <c r="A80" t="s">
        <v>18</v>
      </c>
      <c r="B80" t="s">
        <v>463</v>
      </c>
      <c r="C80">
        <v>0</v>
      </c>
      <c r="D80">
        <v>3300</v>
      </c>
      <c r="E80">
        <v>3300</v>
      </c>
      <c r="F80">
        <v>0</v>
      </c>
    </row>
    <row r="81" hidden="1" spans="1:6">
      <c r="A81" t="s">
        <v>18</v>
      </c>
      <c r="C81" t="s">
        <v>260</v>
      </c>
      <c r="D81">
        <v>63600</v>
      </c>
      <c r="E81">
        <v>62600</v>
      </c>
      <c r="F81">
        <v>1000</v>
      </c>
    </row>
    <row r="82" hidden="1" spans="1:6">
      <c r="A82" t="s">
        <v>18</v>
      </c>
      <c r="C82" t="s">
        <v>260</v>
      </c>
      <c r="D82">
        <v>45600</v>
      </c>
      <c r="E82">
        <v>44600</v>
      </c>
      <c r="F82">
        <v>1000</v>
      </c>
    </row>
    <row r="83" hidden="1" spans="1:6">
      <c r="A83" t="s">
        <v>18</v>
      </c>
      <c r="C83" t="s">
        <v>260</v>
      </c>
      <c r="D83">
        <v>18400</v>
      </c>
      <c r="E83">
        <v>17900</v>
      </c>
      <c r="F83">
        <v>500</v>
      </c>
    </row>
    <row r="84" spans="1:6">
      <c r="A84" t="s">
        <v>18</v>
      </c>
      <c r="B84" t="s">
        <v>464</v>
      </c>
      <c r="C84">
        <v>0</v>
      </c>
      <c r="D84">
        <v>127600</v>
      </c>
      <c r="E84">
        <v>125100</v>
      </c>
      <c r="F84">
        <v>2500</v>
      </c>
    </row>
    <row r="85" hidden="1" spans="1:6">
      <c r="A85" t="s">
        <v>31</v>
      </c>
      <c r="C85" t="s">
        <v>264</v>
      </c>
      <c r="D85">
        <v>17000</v>
      </c>
      <c r="E85">
        <v>17000</v>
      </c>
      <c r="F85">
        <v>0</v>
      </c>
    </row>
    <row r="86" spans="1:6">
      <c r="A86" t="s">
        <v>31</v>
      </c>
      <c r="B86" t="s">
        <v>465</v>
      </c>
      <c r="C86">
        <v>0</v>
      </c>
      <c r="D86">
        <v>17000</v>
      </c>
      <c r="E86">
        <v>17000</v>
      </c>
      <c r="F86">
        <v>0</v>
      </c>
    </row>
    <row r="87" hidden="1" spans="1:6">
      <c r="A87" t="s">
        <v>31</v>
      </c>
      <c r="C87" t="s">
        <v>266</v>
      </c>
      <c r="D87">
        <v>282800</v>
      </c>
      <c r="E87">
        <v>276700</v>
      </c>
      <c r="F87">
        <v>6100</v>
      </c>
    </row>
    <row r="88" spans="1:6">
      <c r="A88" t="s">
        <v>31</v>
      </c>
      <c r="B88" t="s">
        <v>466</v>
      </c>
      <c r="C88">
        <v>0</v>
      </c>
      <c r="D88">
        <v>282800</v>
      </c>
      <c r="E88">
        <v>276700</v>
      </c>
      <c r="F88">
        <v>6100</v>
      </c>
    </row>
    <row r="89" hidden="1" spans="1:6">
      <c r="A89" t="s">
        <v>31</v>
      </c>
      <c r="C89" t="s">
        <v>268</v>
      </c>
      <c r="D89">
        <v>250300</v>
      </c>
      <c r="E89">
        <v>248200</v>
      </c>
      <c r="F89">
        <v>2100</v>
      </c>
    </row>
    <row r="90" spans="1:6">
      <c r="A90" t="s">
        <v>31</v>
      </c>
      <c r="B90" t="s">
        <v>467</v>
      </c>
      <c r="C90">
        <v>0</v>
      </c>
      <c r="D90">
        <v>250300</v>
      </c>
      <c r="E90">
        <v>248200</v>
      </c>
      <c r="F90">
        <v>2100</v>
      </c>
    </row>
    <row r="91" hidden="1" spans="1:6">
      <c r="A91" t="s">
        <v>31</v>
      </c>
      <c r="C91" t="s">
        <v>270</v>
      </c>
      <c r="D91">
        <v>26400</v>
      </c>
      <c r="E91">
        <v>26400</v>
      </c>
      <c r="F91">
        <v>0</v>
      </c>
    </row>
    <row r="92" hidden="1" spans="1:6">
      <c r="A92" t="s">
        <v>31</v>
      </c>
      <c r="C92" t="s">
        <v>270</v>
      </c>
      <c r="D92">
        <v>29100</v>
      </c>
      <c r="E92">
        <v>29100</v>
      </c>
      <c r="F92">
        <v>0</v>
      </c>
    </row>
    <row r="93" spans="1:6">
      <c r="A93" t="s">
        <v>31</v>
      </c>
      <c r="B93" t="s">
        <v>468</v>
      </c>
      <c r="C93">
        <v>0</v>
      </c>
      <c r="D93">
        <v>55500</v>
      </c>
      <c r="E93">
        <v>55500</v>
      </c>
      <c r="F93">
        <v>0</v>
      </c>
    </row>
    <row r="94" hidden="1" spans="1:6">
      <c r="A94" t="s">
        <v>31</v>
      </c>
      <c r="C94" t="s">
        <v>273</v>
      </c>
      <c r="D94">
        <v>19800</v>
      </c>
      <c r="E94">
        <v>17000</v>
      </c>
      <c r="F94">
        <v>2800</v>
      </c>
    </row>
    <row r="95" spans="1:6">
      <c r="A95" t="s">
        <v>31</v>
      </c>
      <c r="B95" t="s">
        <v>469</v>
      </c>
      <c r="C95">
        <v>0</v>
      </c>
      <c r="D95">
        <v>19800</v>
      </c>
      <c r="E95">
        <v>17000</v>
      </c>
      <c r="F95">
        <v>2800</v>
      </c>
    </row>
    <row r="96" hidden="1" spans="1:6">
      <c r="A96" t="s">
        <v>37</v>
      </c>
      <c r="C96" t="s">
        <v>275</v>
      </c>
      <c r="D96">
        <v>989200</v>
      </c>
      <c r="E96">
        <v>861962.75</v>
      </c>
      <c r="F96">
        <v>127237.25</v>
      </c>
    </row>
    <row r="97" spans="1:6">
      <c r="A97" t="s">
        <v>37</v>
      </c>
      <c r="B97" t="s">
        <v>470</v>
      </c>
      <c r="C97">
        <v>0</v>
      </c>
      <c r="D97">
        <v>989200</v>
      </c>
      <c r="E97">
        <v>861962.75</v>
      </c>
      <c r="F97">
        <v>127237.25</v>
      </c>
    </row>
    <row r="98" hidden="1" spans="1:6">
      <c r="A98" t="s">
        <v>37</v>
      </c>
      <c r="C98" t="s">
        <v>279</v>
      </c>
      <c r="D98">
        <v>202000</v>
      </c>
      <c r="E98">
        <v>200400</v>
      </c>
      <c r="F98">
        <v>1600</v>
      </c>
    </row>
    <row r="99" spans="1:6">
      <c r="A99" t="s">
        <v>37</v>
      </c>
      <c r="B99" t="s">
        <v>471</v>
      </c>
      <c r="C99">
        <v>0</v>
      </c>
      <c r="D99">
        <v>202000</v>
      </c>
      <c r="E99">
        <v>200400</v>
      </c>
      <c r="F99">
        <v>1600</v>
      </c>
    </row>
    <row r="100" hidden="1" spans="1:6">
      <c r="A100" t="s">
        <v>37</v>
      </c>
      <c r="C100" t="s">
        <v>281</v>
      </c>
      <c r="D100">
        <v>116500</v>
      </c>
      <c r="E100">
        <v>108900</v>
      </c>
      <c r="F100">
        <v>7600</v>
      </c>
    </row>
    <row r="101" spans="1:6">
      <c r="A101" t="s">
        <v>37</v>
      </c>
      <c r="B101" t="s">
        <v>472</v>
      </c>
      <c r="C101">
        <v>0</v>
      </c>
      <c r="D101">
        <v>116500</v>
      </c>
      <c r="E101">
        <v>108900</v>
      </c>
      <c r="F101">
        <v>7600</v>
      </c>
    </row>
    <row r="102" hidden="1" spans="1:6">
      <c r="A102" t="s">
        <v>37</v>
      </c>
      <c r="C102" t="s">
        <v>283</v>
      </c>
      <c r="D102">
        <v>112000</v>
      </c>
      <c r="E102">
        <v>107000</v>
      </c>
      <c r="F102">
        <v>5000</v>
      </c>
    </row>
    <row r="103" spans="1:6">
      <c r="A103" t="s">
        <v>37</v>
      </c>
      <c r="B103" t="s">
        <v>473</v>
      </c>
      <c r="C103">
        <v>0</v>
      </c>
      <c r="D103">
        <v>112000</v>
      </c>
      <c r="E103">
        <v>107000</v>
      </c>
      <c r="F103">
        <v>5000</v>
      </c>
    </row>
    <row r="104" hidden="1" spans="1:6">
      <c r="A104" t="s">
        <v>37</v>
      </c>
      <c r="C104" t="s">
        <v>285</v>
      </c>
      <c r="D104">
        <v>74900</v>
      </c>
      <c r="E104">
        <v>74900</v>
      </c>
      <c r="F104">
        <v>0</v>
      </c>
    </row>
    <row r="105" hidden="1" spans="1:6">
      <c r="A105" t="s">
        <v>37</v>
      </c>
      <c r="C105" t="s">
        <v>285</v>
      </c>
      <c r="D105">
        <v>5700</v>
      </c>
      <c r="E105">
        <v>5200</v>
      </c>
      <c r="F105">
        <v>500</v>
      </c>
    </row>
    <row r="106" hidden="1" spans="1:6">
      <c r="A106" t="s">
        <v>37</v>
      </c>
      <c r="C106" t="s">
        <v>285</v>
      </c>
      <c r="D106">
        <v>12800</v>
      </c>
      <c r="E106">
        <v>12300</v>
      </c>
      <c r="F106">
        <v>500</v>
      </c>
    </row>
    <row r="107" spans="1:6">
      <c r="A107" t="s">
        <v>37</v>
      </c>
      <c r="B107" t="s">
        <v>474</v>
      </c>
      <c r="C107">
        <v>0</v>
      </c>
      <c r="D107">
        <v>93400</v>
      </c>
      <c r="E107">
        <v>92400</v>
      </c>
      <c r="F107">
        <v>1000</v>
      </c>
    </row>
    <row r="108" hidden="1" spans="1:6">
      <c r="A108" t="s">
        <v>37</v>
      </c>
      <c r="C108" t="s">
        <v>289</v>
      </c>
      <c r="D108">
        <v>33800</v>
      </c>
      <c r="E108">
        <v>33500</v>
      </c>
      <c r="F108">
        <v>300</v>
      </c>
    </row>
    <row r="109" spans="1:6">
      <c r="A109" t="s">
        <v>37</v>
      </c>
      <c r="B109" t="s">
        <v>475</v>
      </c>
      <c r="C109">
        <v>0</v>
      </c>
      <c r="D109">
        <v>33800</v>
      </c>
      <c r="E109">
        <v>33500</v>
      </c>
      <c r="F109">
        <v>300</v>
      </c>
    </row>
    <row r="110" hidden="1" spans="1:6">
      <c r="A110" t="s">
        <v>37</v>
      </c>
      <c r="C110" t="s">
        <v>295</v>
      </c>
      <c r="D110">
        <v>77900</v>
      </c>
      <c r="E110">
        <v>77900</v>
      </c>
      <c r="F110">
        <v>0</v>
      </c>
    </row>
    <row r="111" spans="1:6">
      <c r="A111" t="s">
        <v>37</v>
      </c>
      <c r="B111" t="s">
        <v>476</v>
      </c>
      <c r="C111">
        <v>0</v>
      </c>
      <c r="D111">
        <v>77900</v>
      </c>
      <c r="E111">
        <v>77900</v>
      </c>
      <c r="F111">
        <v>0</v>
      </c>
    </row>
    <row r="112" hidden="1" spans="1:6">
      <c r="A112" t="s">
        <v>37</v>
      </c>
      <c r="C112" t="s">
        <v>305</v>
      </c>
      <c r="D112">
        <v>4100</v>
      </c>
      <c r="E112">
        <v>4100</v>
      </c>
      <c r="F112">
        <v>0</v>
      </c>
    </row>
    <row r="113" spans="1:6">
      <c r="A113" t="s">
        <v>37</v>
      </c>
      <c r="B113" t="s">
        <v>477</v>
      </c>
      <c r="C113">
        <v>0</v>
      </c>
      <c r="D113">
        <v>4100</v>
      </c>
      <c r="E113">
        <v>4100</v>
      </c>
      <c r="F113">
        <v>0</v>
      </c>
    </row>
    <row r="114" hidden="1" spans="1:6">
      <c r="A114" t="s">
        <v>46</v>
      </c>
      <c r="C114" t="s">
        <v>307</v>
      </c>
      <c r="D114">
        <v>62400</v>
      </c>
      <c r="E114">
        <v>62400</v>
      </c>
      <c r="F114">
        <v>0</v>
      </c>
    </row>
    <row r="115" spans="1:6">
      <c r="A115" t="s">
        <v>46</v>
      </c>
      <c r="B115" t="s">
        <v>478</v>
      </c>
      <c r="C115">
        <v>0</v>
      </c>
      <c r="D115">
        <v>62400</v>
      </c>
      <c r="E115">
        <v>62400</v>
      </c>
      <c r="F115">
        <v>0</v>
      </c>
    </row>
    <row r="116" hidden="1" spans="1:6">
      <c r="A116" t="s">
        <v>46</v>
      </c>
      <c r="C116" t="s">
        <v>309</v>
      </c>
      <c r="D116">
        <v>120400</v>
      </c>
      <c r="E116">
        <v>86600</v>
      </c>
      <c r="F116">
        <v>33800</v>
      </c>
    </row>
    <row r="117" spans="1:6">
      <c r="A117" t="s">
        <v>46</v>
      </c>
      <c r="B117" t="s">
        <v>479</v>
      </c>
      <c r="C117">
        <v>0</v>
      </c>
      <c r="D117">
        <v>120400</v>
      </c>
      <c r="E117">
        <v>86600</v>
      </c>
      <c r="F117">
        <v>33800</v>
      </c>
    </row>
    <row r="118" hidden="1" spans="1:6">
      <c r="A118" t="s">
        <v>49</v>
      </c>
      <c r="C118" t="s">
        <v>313</v>
      </c>
      <c r="D118">
        <v>56400</v>
      </c>
      <c r="E118">
        <v>56400</v>
      </c>
      <c r="F118">
        <v>0</v>
      </c>
    </row>
    <row r="119" spans="1:6">
      <c r="A119" t="s">
        <v>49</v>
      </c>
      <c r="B119" t="s">
        <v>480</v>
      </c>
      <c r="C119">
        <v>0</v>
      </c>
      <c r="D119">
        <v>56400</v>
      </c>
      <c r="E119">
        <v>56400</v>
      </c>
      <c r="F119">
        <v>0</v>
      </c>
    </row>
    <row r="120" hidden="1" spans="1:6">
      <c r="A120" t="s">
        <v>49</v>
      </c>
      <c r="C120" t="s">
        <v>315</v>
      </c>
      <c r="D120">
        <v>70400</v>
      </c>
      <c r="E120">
        <v>67700</v>
      </c>
      <c r="F120">
        <v>2700</v>
      </c>
    </row>
    <row r="121" spans="1:6">
      <c r="A121" t="s">
        <v>49</v>
      </c>
      <c r="B121" t="s">
        <v>481</v>
      </c>
      <c r="C121">
        <v>0</v>
      </c>
      <c r="D121">
        <v>70400</v>
      </c>
      <c r="E121">
        <v>67700</v>
      </c>
      <c r="F121">
        <v>2700</v>
      </c>
    </row>
    <row r="122" hidden="1" spans="1:6">
      <c r="A122" t="s">
        <v>49</v>
      </c>
      <c r="C122" t="s">
        <v>321</v>
      </c>
      <c r="D122">
        <v>99400</v>
      </c>
      <c r="E122">
        <v>99400</v>
      </c>
      <c r="F122">
        <v>0</v>
      </c>
    </row>
    <row r="123" spans="1:6">
      <c r="A123" t="s">
        <v>49</v>
      </c>
      <c r="B123" t="s">
        <v>482</v>
      </c>
      <c r="C123">
        <v>0</v>
      </c>
      <c r="D123">
        <v>99400</v>
      </c>
      <c r="E123">
        <v>99400</v>
      </c>
      <c r="F123">
        <v>0</v>
      </c>
    </row>
    <row r="124" hidden="1" spans="1:6">
      <c r="A124" t="s">
        <v>53</v>
      </c>
      <c r="C124" t="s">
        <v>327</v>
      </c>
      <c r="D124">
        <v>63700</v>
      </c>
      <c r="E124">
        <v>62900</v>
      </c>
      <c r="F124">
        <v>800</v>
      </c>
    </row>
    <row r="125" spans="1:6">
      <c r="A125" t="s">
        <v>53</v>
      </c>
      <c r="B125" t="s">
        <v>483</v>
      </c>
      <c r="C125">
        <v>0</v>
      </c>
      <c r="D125">
        <v>63700</v>
      </c>
      <c r="E125">
        <v>62900</v>
      </c>
      <c r="F125">
        <v>800</v>
      </c>
    </row>
    <row r="126" hidden="1" spans="1:6">
      <c r="A126" t="s">
        <v>53</v>
      </c>
      <c r="C126" t="s">
        <v>331</v>
      </c>
      <c r="D126">
        <v>58100</v>
      </c>
      <c r="E126">
        <v>57200</v>
      </c>
      <c r="F126">
        <v>900</v>
      </c>
    </row>
    <row r="127" spans="1:6">
      <c r="A127" t="s">
        <v>53</v>
      </c>
      <c r="B127" t="s">
        <v>484</v>
      </c>
      <c r="C127">
        <v>0</v>
      </c>
      <c r="D127">
        <v>58100</v>
      </c>
      <c r="E127">
        <v>57200</v>
      </c>
      <c r="F127">
        <v>900</v>
      </c>
    </row>
    <row r="128" hidden="1" spans="1:6">
      <c r="A128" t="s">
        <v>53</v>
      </c>
      <c r="C128" t="s">
        <v>333</v>
      </c>
      <c r="D128">
        <v>42400</v>
      </c>
      <c r="E128">
        <v>35900</v>
      </c>
      <c r="F128">
        <v>6500</v>
      </c>
    </row>
    <row r="129" spans="1:6">
      <c r="A129" t="s">
        <v>53</v>
      </c>
      <c r="B129" t="s">
        <v>485</v>
      </c>
      <c r="C129">
        <v>0</v>
      </c>
      <c r="D129">
        <v>42400</v>
      </c>
      <c r="E129">
        <v>35900</v>
      </c>
      <c r="F129">
        <v>6500</v>
      </c>
    </row>
    <row r="130" hidden="1" spans="1:6">
      <c r="A130" t="s">
        <v>53</v>
      </c>
      <c r="C130" t="s">
        <v>335</v>
      </c>
      <c r="D130">
        <v>1900</v>
      </c>
      <c r="E130">
        <v>1800</v>
      </c>
      <c r="F130">
        <v>100</v>
      </c>
    </row>
    <row r="131" spans="1:6">
      <c r="A131" t="s">
        <v>53</v>
      </c>
      <c r="B131" t="s">
        <v>486</v>
      </c>
      <c r="C131">
        <v>0</v>
      </c>
      <c r="D131">
        <v>1900</v>
      </c>
      <c r="E131">
        <v>1800</v>
      </c>
      <c r="F131">
        <v>100</v>
      </c>
    </row>
    <row r="132" hidden="1" spans="1:6">
      <c r="A132" t="s">
        <v>53</v>
      </c>
      <c r="C132" t="s">
        <v>337</v>
      </c>
      <c r="D132">
        <v>54200</v>
      </c>
      <c r="E132">
        <v>52700</v>
      </c>
      <c r="F132">
        <v>1500</v>
      </c>
    </row>
    <row r="133" spans="1:6">
      <c r="A133" t="s">
        <v>53</v>
      </c>
      <c r="B133" t="s">
        <v>487</v>
      </c>
      <c r="C133">
        <v>0</v>
      </c>
      <c r="D133">
        <v>54200</v>
      </c>
      <c r="E133">
        <v>52700</v>
      </c>
      <c r="F133">
        <v>1500</v>
      </c>
    </row>
    <row r="134" hidden="1" spans="1:6">
      <c r="A134" t="s">
        <v>53</v>
      </c>
      <c r="C134" t="s">
        <v>341</v>
      </c>
      <c r="D134">
        <v>44700</v>
      </c>
      <c r="E134">
        <v>44700</v>
      </c>
      <c r="F134">
        <v>0</v>
      </c>
    </row>
    <row r="135" spans="1:6">
      <c r="A135" t="s">
        <v>53</v>
      </c>
      <c r="B135" t="s">
        <v>488</v>
      </c>
      <c r="C135">
        <v>0</v>
      </c>
      <c r="D135">
        <v>44700</v>
      </c>
      <c r="E135">
        <v>44700</v>
      </c>
      <c r="F135">
        <v>0</v>
      </c>
    </row>
    <row r="136" hidden="1" spans="1:5">
      <c r="A136" t="s">
        <v>60</v>
      </c>
      <c r="C136" t="s">
        <v>345</v>
      </c>
      <c r="D136">
        <v>19300</v>
      </c>
      <c r="E136">
        <v>19300</v>
      </c>
    </row>
    <row r="137" spans="1:6">
      <c r="A137" t="s">
        <v>60</v>
      </c>
      <c r="B137" t="s">
        <v>489</v>
      </c>
      <c r="C137">
        <v>0</v>
      </c>
      <c r="D137">
        <v>19300</v>
      </c>
      <c r="E137">
        <v>19300</v>
      </c>
      <c r="F137">
        <v>0</v>
      </c>
    </row>
    <row r="138" hidden="1" spans="1:5">
      <c r="A138" t="s">
        <v>60</v>
      </c>
      <c r="C138" t="s">
        <v>347</v>
      </c>
      <c r="D138">
        <v>22700</v>
      </c>
      <c r="E138">
        <v>22700</v>
      </c>
    </row>
    <row r="139" spans="1:6">
      <c r="A139" t="s">
        <v>60</v>
      </c>
      <c r="B139" t="s">
        <v>490</v>
      </c>
      <c r="C139">
        <v>0</v>
      </c>
      <c r="D139">
        <v>22700</v>
      </c>
      <c r="E139">
        <v>22700</v>
      </c>
      <c r="F139">
        <v>0</v>
      </c>
    </row>
    <row r="140" hidden="1" spans="1:5">
      <c r="A140" t="s">
        <v>60</v>
      </c>
      <c r="C140" t="s">
        <v>349</v>
      </c>
      <c r="D140">
        <v>51300</v>
      </c>
      <c r="E140">
        <v>51300</v>
      </c>
    </row>
    <row r="141" spans="1:6">
      <c r="A141" t="s">
        <v>60</v>
      </c>
      <c r="B141" t="s">
        <v>491</v>
      </c>
      <c r="C141">
        <v>0</v>
      </c>
      <c r="D141">
        <v>51300</v>
      </c>
      <c r="E141">
        <v>51300</v>
      </c>
      <c r="F141">
        <v>0</v>
      </c>
    </row>
    <row r="142" hidden="1" spans="1:6">
      <c r="A142" t="s">
        <v>64</v>
      </c>
      <c r="C142" t="s">
        <v>351</v>
      </c>
      <c r="D142">
        <v>17800</v>
      </c>
      <c r="E142">
        <v>8000</v>
      </c>
      <c r="F142">
        <v>9800</v>
      </c>
    </row>
    <row r="143" hidden="1" spans="1:6">
      <c r="A143" t="s">
        <v>64</v>
      </c>
      <c r="C143" t="s">
        <v>351</v>
      </c>
      <c r="D143">
        <v>35300</v>
      </c>
      <c r="E143">
        <v>31900</v>
      </c>
      <c r="F143">
        <v>3400</v>
      </c>
    </row>
    <row r="144" hidden="1" spans="1:6">
      <c r="A144" t="s">
        <v>64</v>
      </c>
      <c r="C144" t="s">
        <v>351</v>
      </c>
      <c r="D144">
        <v>122100</v>
      </c>
      <c r="E144">
        <v>115400</v>
      </c>
      <c r="F144">
        <v>6700</v>
      </c>
    </row>
    <row r="145" spans="1:6">
      <c r="A145" t="s">
        <v>64</v>
      </c>
      <c r="B145" t="s">
        <v>492</v>
      </c>
      <c r="C145">
        <v>0</v>
      </c>
      <c r="D145">
        <v>175200</v>
      </c>
      <c r="E145">
        <v>155300</v>
      </c>
      <c r="F145">
        <v>19900</v>
      </c>
    </row>
    <row r="146" hidden="1" spans="1:6">
      <c r="A146" t="s">
        <v>64</v>
      </c>
      <c r="C146" t="s">
        <v>355</v>
      </c>
      <c r="D146">
        <v>1500</v>
      </c>
      <c r="E146">
        <v>1100</v>
      </c>
      <c r="F146">
        <v>400</v>
      </c>
    </row>
    <row r="147" spans="1:6">
      <c r="A147" t="s">
        <v>64</v>
      </c>
      <c r="B147" t="s">
        <v>493</v>
      </c>
      <c r="C147">
        <v>0</v>
      </c>
      <c r="D147">
        <v>1500</v>
      </c>
      <c r="E147">
        <v>1100</v>
      </c>
      <c r="F147">
        <v>400</v>
      </c>
    </row>
    <row r="148" hidden="1" spans="1:6">
      <c r="A148" t="s">
        <v>64</v>
      </c>
      <c r="C148" t="s">
        <v>358</v>
      </c>
      <c r="D148">
        <v>22200</v>
      </c>
      <c r="E148">
        <v>22200</v>
      </c>
      <c r="F148">
        <v>0</v>
      </c>
    </row>
    <row r="149" spans="1:6">
      <c r="A149" t="s">
        <v>64</v>
      </c>
      <c r="B149" t="s">
        <v>494</v>
      </c>
      <c r="C149">
        <v>0</v>
      </c>
      <c r="D149">
        <v>22200</v>
      </c>
      <c r="E149">
        <v>22200</v>
      </c>
      <c r="F149">
        <v>0</v>
      </c>
    </row>
    <row r="150" hidden="1" spans="1:6">
      <c r="A150" t="s">
        <v>68</v>
      </c>
      <c r="C150" t="s">
        <v>381</v>
      </c>
      <c r="D150">
        <v>57900</v>
      </c>
      <c r="E150">
        <v>57300</v>
      </c>
      <c r="F150">
        <v>600</v>
      </c>
    </row>
    <row r="151" hidden="1" spans="1:6">
      <c r="A151" t="s">
        <v>68</v>
      </c>
      <c r="C151" t="s">
        <v>381</v>
      </c>
      <c r="D151">
        <v>20400</v>
      </c>
      <c r="E151">
        <v>20100</v>
      </c>
      <c r="F151">
        <v>300</v>
      </c>
    </row>
    <row r="152" spans="1:6">
      <c r="A152" t="s">
        <v>68</v>
      </c>
      <c r="B152" t="s">
        <v>495</v>
      </c>
      <c r="C152">
        <v>0</v>
      </c>
      <c r="D152">
        <v>78300</v>
      </c>
      <c r="E152">
        <v>77400</v>
      </c>
      <c r="F152">
        <v>900</v>
      </c>
    </row>
    <row r="153" hidden="1" spans="1:6">
      <c r="A153" t="s">
        <v>70</v>
      </c>
      <c r="C153" t="s">
        <v>384</v>
      </c>
      <c r="D153">
        <v>124700</v>
      </c>
      <c r="E153">
        <v>124700</v>
      </c>
      <c r="F153">
        <v>0</v>
      </c>
    </row>
    <row r="154" spans="1:6">
      <c r="A154" t="s">
        <v>70</v>
      </c>
      <c r="B154" t="s">
        <v>496</v>
      </c>
      <c r="C154">
        <v>0</v>
      </c>
      <c r="D154">
        <v>124700</v>
      </c>
      <c r="E154">
        <v>124700</v>
      </c>
      <c r="F154">
        <v>0</v>
      </c>
    </row>
    <row r="155" hidden="1" spans="1:6">
      <c r="A155" t="s">
        <v>70</v>
      </c>
      <c r="C155" t="s">
        <v>386</v>
      </c>
      <c r="D155">
        <v>55000</v>
      </c>
      <c r="E155">
        <v>53900</v>
      </c>
      <c r="F155">
        <v>1100</v>
      </c>
    </row>
    <row r="156" spans="1:6">
      <c r="A156" t="s">
        <v>70</v>
      </c>
      <c r="B156" t="s">
        <v>497</v>
      </c>
      <c r="C156">
        <v>0</v>
      </c>
      <c r="D156">
        <v>55000</v>
      </c>
      <c r="E156">
        <v>53900</v>
      </c>
      <c r="F156">
        <v>1100</v>
      </c>
    </row>
    <row r="157" hidden="1" spans="1:6">
      <c r="A157" t="s">
        <v>70</v>
      </c>
      <c r="C157" t="s">
        <v>388</v>
      </c>
      <c r="D157">
        <v>63900</v>
      </c>
      <c r="E157">
        <v>63900</v>
      </c>
      <c r="F157">
        <v>0</v>
      </c>
    </row>
    <row r="158" spans="1:6">
      <c r="A158" t="s">
        <v>70</v>
      </c>
      <c r="B158" t="s">
        <v>498</v>
      </c>
      <c r="C158">
        <v>0</v>
      </c>
      <c r="D158">
        <v>63900</v>
      </c>
      <c r="E158">
        <v>63900</v>
      </c>
      <c r="F158">
        <v>0</v>
      </c>
    </row>
    <row r="159" hidden="1" spans="1:6">
      <c r="A159" t="s">
        <v>70</v>
      </c>
      <c r="C159" t="s">
        <v>390</v>
      </c>
      <c r="D159">
        <v>50100</v>
      </c>
      <c r="E159">
        <v>50100</v>
      </c>
      <c r="F159">
        <v>0</v>
      </c>
    </row>
    <row r="160" spans="1:6">
      <c r="A160" t="s">
        <v>70</v>
      </c>
      <c r="B160" t="s">
        <v>499</v>
      </c>
      <c r="C160">
        <v>0</v>
      </c>
      <c r="D160">
        <v>50100</v>
      </c>
      <c r="E160">
        <v>50100</v>
      </c>
      <c r="F160">
        <v>0</v>
      </c>
    </row>
    <row r="161" hidden="1" spans="1:6">
      <c r="A161" t="s">
        <v>70</v>
      </c>
      <c r="C161" t="s">
        <v>392</v>
      </c>
      <c r="D161">
        <v>2300</v>
      </c>
      <c r="E161">
        <v>2300</v>
      </c>
      <c r="F161">
        <v>0</v>
      </c>
    </row>
    <row r="162" spans="1:6">
      <c r="A162" t="s">
        <v>70</v>
      </c>
      <c r="B162" t="s">
        <v>500</v>
      </c>
      <c r="C162">
        <v>0</v>
      </c>
      <c r="D162">
        <v>2300</v>
      </c>
      <c r="E162">
        <v>2300</v>
      </c>
      <c r="F162">
        <v>0</v>
      </c>
    </row>
    <row r="163" hidden="1" spans="1:6">
      <c r="A163" t="s">
        <v>70</v>
      </c>
      <c r="C163" t="s">
        <v>394</v>
      </c>
      <c r="D163">
        <v>95100</v>
      </c>
      <c r="E163">
        <v>94500</v>
      </c>
      <c r="F163">
        <v>600</v>
      </c>
    </row>
    <row r="164" spans="1:6">
      <c r="A164" t="s">
        <v>70</v>
      </c>
      <c r="B164" t="s">
        <v>501</v>
      </c>
      <c r="C164">
        <v>0</v>
      </c>
      <c r="D164">
        <v>95100</v>
      </c>
      <c r="E164">
        <v>94500</v>
      </c>
      <c r="F164">
        <v>600</v>
      </c>
    </row>
    <row r="165" hidden="1" spans="1:6">
      <c r="A165" t="s">
        <v>77</v>
      </c>
      <c r="C165" t="s">
        <v>398</v>
      </c>
      <c r="D165">
        <v>51300</v>
      </c>
      <c r="E165">
        <v>51000</v>
      </c>
      <c r="F165">
        <v>300</v>
      </c>
    </row>
    <row r="166" spans="1:6">
      <c r="A166" t="s">
        <v>77</v>
      </c>
      <c r="B166" t="s">
        <v>502</v>
      </c>
      <c r="C166">
        <v>0</v>
      </c>
      <c r="D166">
        <v>51300</v>
      </c>
      <c r="E166">
        <v>51000</v>
      </c>
      <c r="F166">
        <v>300</v>
      </c>
    </row>
    <row r="167" hidden="1" spans="1:6">
      <c r="A167" t="s">
        <v>77</v>
      </c>
      <c r="C167" t="s">
        <v>401</v>
      </c>
      <c r="D167">
        <v>138400</v>
      </c>
      <c r="E167">
        <v>138400</v>
      </c>
      <c r="F167">
        <v>0</v>
      </c>
    </row>
    <row r="168" spans="1:6">
      <c r="A168" t="s">
        <v>77</v>
      </c>
      <c r="B168" t="s">
        <v>503</v>
      </c>
      <c r="C168">
        <v>0</v>
      </c>
      <c r="D168">
        <v>138400</v>
      </c>
      <c r="E168">
        <v>138400</v>
      </c>
      <c r="F168">
        <v>0</v>
      </c>
    </row>
    <row r="169" hidden="1" spans="1:6">
      <c r="A169" t="s">
        <v>77</v>
      </c>
      <c r="C169" t="s">
        <v>403</v>
      </c>
      <c r="D169">
        <v>36600</v>
      </c>
      <c r="E169">
        <v>32000</v>
      </c>
      <c r="F169">
        <v>4600</v>
      </c>
    </row>
    <row r="170" spans="1:6">
      <c r="A170" t="s">
        <v>77</v>
      </c>
      <c r="B170" t="s">
        <v>504</v>
      </c>
      <c r="C170">
        <v>0</v>
      </c>
      <c r="D170">
        <v>36600</v>
      </c>
      <c r="E170">
        <v>32000</v>
      </c>
      <c r="F170">
        <v>4600</v>
      </c>
    </row>
    <row r="171" hidden="1" spans="1:6">
      <c r="A171" t="s">
        <v>81</v>
      </c>
      <c r="C171" t="s">
        <v>405</v>
      </c>
      <c r="D171">
        <v>213800</v>
      </c>
      <c r="E171">
        <v>210400</v>
      </c>
      <c r="F171">
        <v>3400</v>
      </c>
    </row>
    <row r="172" spans="1:6">
      <c r="A172" t="s">
        <v>81</v>
      </c>
      <c r="B172" t="s">
        <v>505</v>
      </c>
      <c r="C172">
        <v>0</v>
      </c>
      <c r="D172">
        <v>213800</v>
      </c>
      <c r="E172">
        <v>210400</v>
      </c>
      <c r="F172">
        <v>3400</v>
      </c>
    </row>
    <row r="173" hidden="1" spans="1:5">
      <c r="A173" t="s">
        <v>81</v>
      </c>
      <c r="C173" t="s">
        <v>407</v>
      </c>
      <c r="D173">
        <v>21200</v>
      </c>
      <c r="E173">
        <v>21200</v>
      </c>
    </row>
    <row r="174" spans="1:6">
      <c r="A174" t="s">
        <v>81</v>
      </c>
      <c r="B174" t="s">
        <v>506</v>
      </c>
      <c r="C174">
        <v>0</v>
      </c>
      <c r="D174">
        <v>21200</v>
      </c>
      <c r="E174">
        <v>21200</v>
      </c>
      <c r="F174">
        <v>0</v>
      </c>
    </row>
    <row r="175" hidden="1" spans="1:6">
      <c r="A175" t="s">
        <v>81</v>
      </c>
      <c r="C175" t="s">
        <v>416</v>
      </c>
      <c r="D175">
        <v>49300</v>
      </c>
      <c r="E175">
        <v>48500</v>
      </c>
      <c r="F175">
        <v>800</v>
      </c>
    </row>
    <row r="176" spans="1:6">
      <c r="A176" t="s">
        <v>81</v>
      </c>
      <c r="B176" t="s">
        <v>507</v>
      </c>
      <c r="C176">
        <v>0</v>
      </c>
      <c r="D176">
        <v>49300</v>
      </c>
      <c r="E176">
        <v>48500</v>
      </c>
      <c r="F176">
        <v>800</v>
      </c>
    </row>
    <row r="177" hidden="1" spans="1:6">
      <c r="A177" t="s">
        <v>85</v>
      </c>
      <c r="C177" t="s">
        <v>418</v>
      </c>
      <c r="D177">
        <v>61400</v>
      </c>
      <c r="E177">
        <v>57400</v>
      </c>
      <c r="F177">
        <v>4000</v>
      </c>
    </row>
    <row r="178" spans="1:6">
      <c r="A178" t="s">
        <v>85</v>
      </c>
      <c r="B178" t="s">
        <v>508</v>
      </c>
      <c r="C178">
        <v>0</v>
      </c>
      <c r="D178">
        <v>61400</v>
      </c>
      <c r="E178">
        <v>57400</v>
      </c>
      <c r="F178">
        <v>4000</v>
      </c>
    </row>
    <row r="179" hidden="1" spans="1:6">
      <c r="A179" t="s">
        <v>85</v>
      </c>
      <c r="C179" t="s">
        <v>420</v>
      </c>
      <c r="D179">
        <v>20300</v>
      </c>
      <c r="E179">
        <v>20300</v>
      </c>
      <c r="F179">
        <v>0</v>
      </c>
    </row>
    <row r="180" spans="1:6">
      <c r="A180" t="s">
        <v>85</v>
      </c>
      <c r="B180" t="s">
        <v>509</v>
      </c>
      <c r="C180">
        <v>0</v>
      </c>
      <c r="D180">
        <v>20300</v>
      </c>
      <c r="E180">
        <v>20300</v>
      </c>
      <c r="F180">
        <v>0</v>
      </c>
    </row>
    <row r="181" spans="2:6">
      <c r="B181" t="s">
        <v>426</v>
      </c>
      <c r="C181">
        <v>0</v>
      </c>
      <c r="D181">
        <v>8125270.83</v>
      </c>
      <c r="E181">
        <v>7673533.58</v>
      </c>
      <c r="F181">
        <v>451737.25</v>
      </c>
    </row>
  </sheetData>
  <autoFilter ref="A1:F181">
    <filterColumn colId="2">
      <customFilters>
        <customFilter operator="equal" val="0"/>
      </customFilters>
    </filterColumn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  <pageSetUpPr fitToPage="1"/>
  </sheetPr>
  <dimension ref="A1:K168"/>
  <sheetViews>
    <sheetView zoomScale="85" zoomScaleNormal="85" workbookViewId="0">
      <pane xSplit="5" ySplit="3" topLeftCell="F154" activePane="bottomRight" state="frozen"/>
      <selection/>
      <selection pane="topRight"/>
      <selection pane="bottomLeft"/>
      <selection pane="bottomRight" activeCell="K158" sqref="K158"/>
    </sheetView>
  </sheetViews>
  <sheetFormatPr defaultColWidth="9" defaultRowHeight="15.75"/>
  <cols>
    <col min="1" max="1" width="9" style="2"/>
    <col min="2" max="2" width="11.475" style="3" customWidth="1"/>
    <col min="3" max="4" width="23.9666666666667" style="4" customWidth="1"/>
    <col min="5" max="5" width="14.7" style="5" customWidth="1"/>
    <col min="6" max="6" width="16.9583333333333" style="6" customWidth="1"/>
    <col min="7" max="7" width="17.2583333333333" style="6" customWidth="1"/>
    <col min="8" max="9" width="17.8416666666667" style="6" customWidth="1"/>
    <col min="10" max="10" width="14.5" style="6" customWidth="1"/>
    <col min="11" max="11" width="19.9" style="3" customWidth="1"/>
    <col min="12" max="16384" width="9" style="3"/>
  </cols>
  <sheetData>
    <row r="1" spans="10:10">
      <c r="J1" s="19" t="s">
        <v>510</v>
      </c>
    </row>
    <row r="2" ht="35" customHeight="1" spans="1:10">
      <c r="A2" s="7" t="s">
        <v>511</v>
      </c>
      <c r="B2" s="7"/>
      <c r="C2" s="8"/>
      <c r="D2" s="8"/>
      <c r="E2" s="13"/>
      <c r="F2" s="14"/>
      <c r="G2" s="14"/>
      <c r="H2" s="14"/>
      <c r="I2" s="14"/>
      <c r="J2" s="14"/>
    </row>
    <row r="3" s="1" customFormat="1" ht="38" customHeight="1" spans="1:11">
      <c r="A3" s="9" t="s">
        <v>422</v>
      </c>
      <c r="B3" s="9" t="s">
        <v>3</v>
      </c>
      <c r="C3" s="10" t="s">
        <v>4</v>
      </c>
      <c r="D3" s="10" t="s">
        <v>94</v>
      </c>
      <c r="E3" s="15" t="s">
        <v>95</v>
      </c>
      <c r="F3" s="16" t="s">
        <v>96</v>
      </c>
      <c r="G3" s="16" t="s">
        <v>512</v>
      </c>
      <c r="H3" s="16" t="s">
        <v>513</v>
      </c>
      <c r="I3" s="16" t="s">
        <v>514</v>
      </c>
      <c r="J3" s="16" t="s">
        <v>515</v>
      </c>
      <c r="K3" s="1" t="s">
        <v>516</v>
      </c>
    </row>
    <row r="4" ht="33" customHeight="1" spans="1:10">
      <c r="A4" s="11">
        <v>1</v>
      </c>
      <c r="B4" s="11" t="s">
        <v>6</v>
      </c>
      <c r="C4" s="12" t="s">
        <v>144</v>
      </c>
      <c r="D4" s="12" t="s">
        <v>145</v>
      </c>
      <c r="E4" s="17">
        <v>38</v>
      </c>
      <c r="F4" s="18">
        <v>15400</v>
      </c>
      <c r="G4" s="18">
        <v>15400</v>
      </c>
      <c r="H4" s="18">
        <v>223258</v>
      </c>
      <c r="I4" s="18">
        <v>223258</v>
      </c>
      <c r="J4" s="18">
        <v>0</v>
      </c>
    </row>
    <row r="5" ht="33" customHeight="1" spans="1:10">
      <c r="A5" s="11">
        <v>2</v>
      </c>
      <c r="B5" s="11" t="s">
        <v>6</v>
      </c>
      <c r="C5" s="12" t="s">
        <v>149</v>
      </c>
      <c r="D5" s="12" t="s">
        <v>150</v>
      </c>
      <c r="E5" s="17">
        <v>70</v>
      </c>
      <c r="F5" s="18">
        <v>21400</v>
      </c>
      <c r="G5" s="18">
        <v>20800</v>
      </c>
      <c r="H5" s="18">
        <v>271135.12</v>
      </c>
      <c r="I5" s="18">
        <v>271135.12</v>
      </c>
      <c r="J5" s="18">
        <v>600</v>
      </c>
    </row>
    <row r="6" ht="33" customHeight="1" spans="1:10">
      <c r="A6" s="11">
        <v>3</v>
      </c>
      <c r="B6" s="11" t="s">
        <v>6</v>
      </c>
      <c r="C6" s="12" t="s">
        <v>154</v>
      </c>
      <c r="D6" s="12" t="s">
        <v>155</v>
      </c>
      <c r="E6" s="17">
        <v>199</v>
      </c>
      <c r="F6" s="18">
        <v>65170.83</v>
      </c>
      <c r="G6" s="18">
        <v>56070.83</v>
      </c>
      <c r="H6" s="18">
        <v>855890</v>
      </c>
      <c r="I6" s="18">
        <v>855890</v>
      </c>
      <c r="J6" s="18">
        <v>9100</v>
      </c>
    </row>
    <row r="7" ht="33" customHeight="1" spans="1:10">
      <c r="A7" s="11">
        <v>4</v>
      </c>
      <c r="B7" s="11" t="s">
        <v>6</v>
      </c>
      <c r="C7" s="12" t="s">
        <v>158</v>
      </c>
      <c r="D7" s="12" t="s">
        <v>159</v>
      </c>
      <c r="E7" s="17">
        <v>19</v>
      </c>
      <c r="F7" s="18">
        <v>5700</v>
      </c>
      <c r="G7" s="18">
        <v>5700</v>
      </c>
      <c r="H7" s="18">
        <v>71676</v>
      </c>
      <c r="I7" s="18">
        <v>71676</v>
      </c>
      <c r="J7" s="18">
        <v>0</v>
      </c>
    </row>
    <row r="8" ht="33" customHeight="1" spans="1:10">
      <c r="A8" s="11">
        <v>5</v>
      </c>
      <c r="B8" s="11" t="s">
        <v>6</v>
      </c>
      <c r="C8" s="12" t="s">
        <v>158</v>
      </c>
      <c r="D8" s="12" t="s">
        <v>162</v>
      </c>
      <c r="E8" s="17">
        <v>25</v>
      </c>
      <c r="F8" s="18">
        <v>6100</v>
      </c>
      <c r="G8" s="18">
        <v>6100</v>
      </c>
      <c r="H8" s="18">
        <v>78948</v>
      </c>
      <c r="I8" s="18">
        <v>78948</v>
      </c>
      <c r="J8" s="18">
        <v>0</v>
      </c>
    </row>
    <row r="9" ht="33" customHeight="1" spans="1:10">
      <c r="A9" s="11">
        <v>6</v>
      </c>
      <c r="B9" s="11" t="s">
        <v>6</v>
      </c>
      <c r="C9" s="12" t="s">
        <v>158</v>
      </c>
      <c r="D9" s="12" t="s">
        <v>163</v>
      </c>
      <c r="E9" s="17">
        <v>98</v>
      </c>
      <c r="F9" s="18">
        <v>31400</v>
      </c>
      <c r="G9" s="18">
        <v>31400</v>
      </c>
      <c r="H9" s="18">
        <v>395783.24</v>
      </c>
      <c r="I9" s="18">
        <v>395783.24</v>
      </c>
      <c r="J9" s="18">
        <v>0</v>
      </c>
    </row>
    <row r="10" ht="33" customHeight="1" spans="1:10">
      <c r="A10" s="11">
        <v>7</v>
      </c>
      <c r="B10" s="11" t="s">
        <v>6</v>
      </c>
      <c r="C10" s="12" t="s">
        <v>158</v>
      </c>
      <c r="D10" s="12" t="s">
        <v>165</v>
      </c>
      <c r="E10" s="17">
        <v>20</v>
      </c>
      <c r="F10" s="18">
        <v>4800</v>
      </c>
      <c r="G10" s="18">
        <v>4800</v>
      </c>
      <c r="H10" s="18">
        <v>67393.12</v>
      </c>
      <c r="I10" s="18">
        <v>67393.12</v>
      </c>
      <c r="J10" s="18">
        <v>0</v>
      </c>
    </row>
    <row r="11" ht="33" customHeight="1" spans="1:10">
      <c r="A11" s="11">
        <v>8</v>
      </c>
      <c r="B11" s="11" t="s">
        <v>6</v>
      </c>
      <c r="C11" s="12" t="s">
        <v>158</v>
      </c>
      <c r="D11" s="12" t="s">
        <v>166</v>
      </c>
      <c r="E11" s="17">
        <v>16</v>
      </c>
      <c r="F11" s="18">
        <v>5400</v>
      </c>
      <c r="G11" s="18">
        <v>3600</v>
      </c>
      <c r="H11" s="18">
        <v>65277</v>
      </c>
      <c r="I11" s="18">
        <v>53583</v>
      </c>
      <c r="J11" s="18">
        <v>1800</v>
      </c>
    </row>
    <row r="12" ht="33" customHeight="1" spans="1:10">
      <c r="A12" s="11">
        <v>9</v>
      </c>
      <c r="B12" s="11" t="s">
        <v>6</v>
      </c>
      <c r="C12" s="12" t="s">
        <v>158</v>
      </c>
      <c r="D12" s="12" t="s">
        <v>168</v>
      </c>
      <c r="E12" s="17">
        <v>22</v>
      </c>
      <c r="F12" s="18">
        <v>6400</v>
      </c>
      <c r="G12" s="18">
        <v>6400</v>
      </c>
      <c r="H12" s="18">
        <v>81780</v>
      </c>
      <c r="I12" s="18">
        <v>81780</v>
      </c>
      <c r="J12" s="18">
        <v>0</v>
      </c>
    </row>
    <row r="13" ht="33" customHeight="1" spans="1:10">
      <c r="A13" s="11">
        <v>10</v>
      </c>
      <c r="B13" s="11" t="s">
        <v>6</v>
      </c>
      <c r="C13" s="12" t="s">
        <v>158</v>
      </c>
      <c r="D13" s="12" t="s">
        <v>169</v>
      </c>
      <c r="E13" s="17">
        <v>24</v>
      </c>
      <c r="F13" s="18">
        <v>9600</v>
      </c>
      <c r="G13" s="18">
        <v>8500</v>
      </c>
      <c r="H13" s="18">
        <v>118066</v>
      </c>
      <c r="I13" s="18">
        <v>118066</v>
      </c>
      <c r="J13" s="18">
        <v>1100</v>
      </c>
    </row>
    <row r="14" ht="33" customHeight="1" spans="1:10">
      <c r="A14" s="11">
        <v>11</v>
      </c>
      <c r="B14" s="11" t="s">
        <v>6</v>
      </c>
      <c r="C14" s="12" t="s">
        <v>158</v>
      </c>
      <c r="D14" s="12" t="s">
        <v>170</v>
      </c>
      <c r="E14" s="17">
        <v>28</v>
      </c>
      <c r="F14" s="18">
        <v>10600</v>
      </c>
      <c r="G14" s="18">
        <v>8200</v>
      </c>
      <c r="H14" s="18">
        <v>137888</v>
      </c>
      <c r="I14" s="18">
        <v>137888</v>
      </c>
      <c r="J14" s="18">
        <v>2400</v>
      </c>
    </row>
    <row r="15" ht="33" customHeight="1" spans="1:10">
      <c r="A15" s="11">
        <v>12</v>
      </c>
      <c r="B15" s="11" t="s">
        <v>6</v>
      </c>
      <c r="C15" s="12" t="s">
        <v>171</v>
      </c>
      <c r="D15" s="12" t="s">
        <v>172</v>
      </c>
      <c r="E15" s="17">
        <v>27</v>
      </c>
      <c r="F15" s="18">
        <v>9100</v>
      </c>
      <c r="G15" s="18">
        <v>5000</v>
      </c>
      <c r="H15" s="18">
        <v>127839</v>
      </c>
      <c r="I15" s="18">
        <v>113490</v>
      </c>
      <c r="J15" s="18">
        <v>4100</v>
      </c>
    </row>
    <row r="16" ht="33" customHeight="1" spans="1:10">
      <c r="A16" s="11">
        <v>13</v>
      </c>
      <c r="B16" s="11" t="s">
        <v>6</v>
      </c>
      <c r="C16" s="12" t="s">
        <v>171</v>
      </c>
      <c r="D16" s="12" t="s">
        <v>174</v>
      </c>
      <c r="E16" s="17">
        <v>15</v>
      </c>
      <c r="F16" s="18">
        <v>7100</v>
      </c>
      <c r="G16" s="18">
        <v>4500</v>
      </c>
      <c r="H16" s="18">
        <v>101800</v>
      </c>
      <c r="I16" s="18">
        <v>88300</v>
      </c>
      <c r="J16" s="18">
        <v>2600</v>
      </c>
    </row>
    <row r="17" ht="33" customHeight="1" spans="1:10">
      <c r="A17" s="11">
        <v>14</v>
      </c>
      <c r="B17" s="11" t="s">
        <v>6</v>
      </c>
      <c r="C17" s="12" t="s">
        <v>175</v>
      </c>
      <c r="D17" s="12" t="s">
        <v>176</v>
      </c>
      <c r="E17" s="17">
        <v>52</v>
      </c>
      <c r="F17" s="18">
        <v>23000</v>
      </c>
      <c r="G17" s="18">
        <v>23000</v>
      </c>
      <c r="H17" s="18">
        <v>281683</v>
      </c>
      <c r="I17" s="18">
        <v>282451</v>
      </c>
      <c r="J17" s="18"/>
    </row>
    <row r="18" ht="33" customHeight="1" spans="1:10">
      <c r="A18" s="11">
        <v>15</v>
      </c>
      <c r="B18" s="11" t="s">
        <v>11</v>
      </c>
      <c r="C18" s="12" t="s">
        <v>177</v>
      </c>
      <c r="D18" s="12" t="s">
        <v>178</v>
      </c>
      <c r="E18" s="17">
        <v>481</v>
      </c>
      <c r="F18" s="18">
        <v>169600</v>
      </c>
      <c r="G18" s="18">
        <v>159100</v>
      </c>
      <c r="H18" s="18">
        <v>2395291.67</v>
      </c>
      <c r="I18" s="18">
        <v>2429347.87</v>
      </c>
      <c r="J18" s="18">
        <v>10500</v>
      </c>
    </row>
    <row r="19" ht="33" customHeight="1" spans="1:10">
      <c r="A19" s="11">
        <v>16</v>
      </c>
      <c r="B19" s="11" t="s">
        <v>11</v>
      </c>
      <c r="C19" s="12" t="s">
        <v>177</v>
      </c>
      <c r="D19" s="12" t="s">
        <v>179</v>
      </c>
      <c r="E19" s="17">
        <v>227</v>
      </c>
      <c r="F19" s="18">
        <v>86200</v>
      </c>
      <c r="G19" s="18">
        <v>65000</v>
      </c>
      <c r="H19" s="18">
        <v>1081141.15</v>
      </c>
      <c r="I19" s="18">
        <v>1186561.9</v>
      </c>
      <c r="J19" s="18">
        <v>21200</v>
      </c>
    </row>
    <row r="20" ht="33" customHeight="1" spans="1:10">
      <c r="A20" s="11">
        <v>17</v>
      </c>
      <c r="B20" s="11" t="s">
        <v>11</v>
      </c>
      <c r="C20" s="12" t="s">
        <v>177</v>
      </c>
      <c r="D20" s="12" t="s">
        <v>180</v>
      </c>
      <c r="E20" s="17">
        <v>384</v>
      </c>
      <c r="F20" s="18">
        <v>145400</v>
      </c>
      <c r="G20" s="18">
        <v>80200</v>
      </c>
      <c r="H20" s="18">
        <v>2007636.65</v>
      </c>
      <c r="I20" s="18">
        <v>2007771.37</v>
      </c>
      <c r="J20" s="18">
        <v>65200</v>
      </c>
    </row>
    <row r="21" ht="33" customHeight="1" spans="1:10">
      <c r="A21" s="11">
        <v>18</v>
      </c>
      <c r="B21" s="11" t="s">
        <v>11</v>
      </c>
      <c r="C21" s="12" t="s">
        <v>177</v>
      </c>
      <c r="D21" s="12" t="s">
        <v>181</v>
      </c>
      <c r="E21" s="17">
        <v>322</v>
      </c>
      <c r="F21" s="18">
        <v>115200</v>
      </c>
      <c r="G21" s="18">
        <v>108800</v>
      </c>
      <c r="H21" s="18">
        <v>1599572.4</v>
      </c>
      <c r="I21" s="18">
        <v>1596774.02</v>
      </c>
      <c r="J21" s="18">
        <v>6400</v>
      </c>
    </row>
    <row r="22" ht="33" customHeight="1" spans="1:10">
      <c r="A22" s="11">
        <v>19</v>
      </c>
      <c r="B22" s="11" t="s">
        <v>11</v>
      </c>
      <c r="C22" s="12" t="s">
        <v>177</v>
      </c>
      <c r="D22" s="12" t="s">
        <v>182</v>
      </c>
      <c r="E22" s="17">
        <v>310</v>
      </c>
      <c r="F22" s="18">
        <v>118600</v>
      </c>
      <c r="G22" s="18">
        <v>112400</v>
      </c>
      <c r="H22" s="18">
        <v>1566124.05</v>
      </c>
      <c r="I22" s="18">
        <v>1571793.15</v>
      </c>
      <c r="J22" s="18">
        <v>6200</v>
      </c>
    </row>
    <row r="23" ht="33" customHeight="1" spans="1:10">
      <c r="A23" s="11">
        <v>20</v>
      </c>
      <c r="B23" s="11" t="s">
        <v>11</v>
      </c>
      <c r="C23" s="12" t="s">
        <v>177</v>
      </c>
      <c r="D23" s="12" t="s">
        <v>183</v>
      </c>
      <c r="E23" s="17">
        <v>320</v>
      </c>
      <c r="F23" s="18">
        <v>109900</v>
      </c>
      <c r="G23" s="18">
        <v>103200</v>
      </c>
      <c r="H23" s="18">
        <v>1476146.82</v>
      </c>
      <c r="I23" s="18">
        <v>1476396.82</v>
      </c>
      <c r="J23" s="18">
        <v>6700</v>
      </c>
    </row>
    <row r="24" ht="33" customHeight="1" spans="1:10">
      <c r="A24" s="11">
        <v>21</v>
      </c>
      <c r="B24" s="11" t="s">
        <v>11</v>
      </c>
      <c r="C24" s="12" t="s">
        <v>177</v>
      </c>
      <c r="D24" s="12" t="s">
        <v>184</v>
      </c>
      <c r="E24" s="17">
        <v>468</v>
      </c>
      <c r="F24" s="18">
        <v>160200</v>
      </c>
      <c r="G24" s="18">
        <v>148100</v>
      </c>
      <c r="H24" s="18">
        <v>2100047.82</v>
      </c>
      <c r="I24" s="18">
        <v>2094500.52</v>
      </c>
      <c r="J24" s="18">
        <v>12100</v>
      </c>
    </row>
    <row r="25" ht="33" customHeight="1" spans="1:10">
      <c r="A25" s="11">
        <v>22</v>
      </c>
      <c r="B25" s="11" t="s">
        <v>11</v>
      </c>
      <c r="C25" s="12" t="s">
        <v>177</v>
      </c>
      <c r="D25" s="12" t="s">
        <v>185</v>
      </c>
      <c r="E25" s="17">
        <v>146</v>
      </c>
      <c r="F25" s="18">
        <v>54400</v>
      </c>
      <c r="G25" s="18">
        <v>53000</v>
      </c>
      <c r="H25" s="18">
        <v>717431.44</v>
      </c>
      <c r="I25" s="18">
        <v>718911.44</v>
      </c>
      <c r="J25" s="18">
        <v>1400</v>
      </c>
    </row>
    <row r="26" ht="33" customHeight="1" spans="1:10">
      <c r="A26" s="11">
        <v>23</v>
      </c>
      <c r="B26" s="11" t="s">
        <v>11</v>
      </c>
      <c r="C26" s="12" t="s">
        <v>177</v>
      </c>
      <c r="D26" s="12" t="s">
        <v>186</v>
      </c>
      <c r="E26" s="17">
        <v>152</v>
      </c>
      <c r="F26" s="18">
        <v>52600</v>
      </c>
      <c r="G26" s="18">
        <v>50200</v>
      </c>
      <c r="H26" s="18">
        <v>644488.13</v>
      </c>
      <c r="I26" s="18">
        <v>650848.13</v>
      </c>
      <c r="J26" s="18">
        <v>2400</v>
      </c>
    </row>
    <row r="27" ht="33" customHeight="1" spans="1:10">
      <c r="A27" s="11">
        <v>24</v>
      </c>
      <c r="B27" s="11" t="s">
        <v>11</v>
      </c>
      <c r="C27" s="12" t="s">
        <v>177</v>
      </c>
      <c r="D27" s="12" t="s">
        <v>187</v>
      </c>
      <c r="E27" s="17">
        <v>225</v>
      </c>
      <c r="F27" s="18">
        <v>67700</v>
      </c>
      <c r="G27" s="18">
        <v>65200</v>
      </c>
      <c r="H27" s="18">
        <v>841345.63</v>
      </c>
      <c r="I27" s="18">
        <v>846995.63</v>
      </c>
      <c r="J27" s="18">
        <v>2500</v>
      </c>
    </row>
    <row r="28" ht="33" customHeight="1" spans="1:10">
      <c r="A28" s="11">
        <v>25</v>
      </c>
      <c r="B28" s="11" t="s">
        <v>11</v>
      </c>
      <c r="C28" s="12" t="s">
        <v>177</v>
      </c>
      <c r="D28" s="12" t="s">
        <v>188</v>
      </c>
      <c r="E28" s="17">
        <v>17</v>
      </c>
      <c r="F28" s="18">
        <v>5800</v>
      </c>
      <c r="G28" s="18">
        <v>4500</v>
      </c>
      <c r="H28" s="18">
        <v>81244.21</v>
      </c>
      <c r="I28" s="18">
        <v>80634.31</v>
      </c>
      <c r="J28" s="18">
        <v>1300</v>
      </c>
    </row>
    <row r="29" ht="33" customHeight="1" spans="1:10">
      <c r="A29" s="11">
        <v>26</v>
      </c>
      <c r="B29" s="11" t="s">
        <v>11</v>
      </c>
      <c r="C29" s="12" t="s">
        <v>177</v>
      </c>
      <c r="D29" s="12" t="s">
        <v>189</v>
      </c>
      <c r="E29" s="17">
        <v>67</v>
      </c>
      <c r="F29" s="18">
        <v>24300</v>
      </c>
      <c r="G29" s="18">
        <v>22700</v>
      </c>
      <c r="H29" s="18">
        <v>306085.42</v>
      </c>
      <c r="I29" s="18">
        <v>297931.37</v>
      </c>
      <c r="J29" s="18">
        <v>1600</v>
      </c>
    </row>
    <row r="30" ht="33" customHeight="1" spans="1:10">
      <c r="A30" s="11">
        <v>27</v>
      </c>
      <c r="B30" s="11" t="s">
        <v>11</v>
      </c>
      <c r="C30" s="12" t="s">
        <v>177</v>
      </c>
      <c r="D30" s="12" t="s">
        <v>190</v>
      </c>
      <c r="E30" s="17">
        <v>304</v>
      </c>
      <c r="F30" s="18">
        <v>110500</v>
      </c>
      <c r="G30" s="18">
        <v>106100</v>
      </c>
      <c r="H30" s="18">
        <v>1437634.79</v>
      </c>
      <c r="I30" s="18">
        <v>1444793.73</v>
      </c>
      <c r="J30" s="18">
        <v>4400</v>
      </c>
    </row>
    <row r="31" ht="33" customHeight="1" spans="1:10">
      <c r="A31" s="11">
        <v>28</v>
      </c>
      <c r="B31" s="11" t="s">
        <v>11</v>
      </c>
      <c r="C31" s="12" t="s">
        <v>191</v>
      </c>
      <c r="D31" s="12" t="s">
        <v>192</v>
      </c>
      <c r="E31" s="17">
        <v>13</v>
      </c>
      <c r="F31" s="18">
        <v>2900</v>
      </c>
      <c r="G31" s="18">
        <v>2900</v>
      </c>
      <c r="H31" s="18">
        <v>41592</v>
      </c>
      <c r="I31" s="18">
        <v>42192</v>
      </c>
      <c r="J31" s="18">
        <v>0</v>
      </c>
    </row>
    <row r="32" ht="33" customHeight="1" spans="1:10">
      <c r="A32" s="11">
        <v>29</v>
      </c>
      <c r="B32" s="11" t="s">
        <v>11</v>
      </c>
      <c r="C32" s="12" t="s">
        <v>191</v>
      </c>
      <c r="D32" s="12" t="s">
        <v>193</v>
      </c>
      <c r="E32" s="17">
        <v>19</v>
      </c>
      <c r="F32" s="18">
        <v>5000</v>
      </c>
      <c r="G32" s="18">
        <v>4500</v>
      </c>
      <c r="H32" s="18">
        <v>55158</v>
      </c>
      <c r="I32" s="18">
        <v>57134.12</v>
      </c>
      <c r="J32" s="18">
        <v>500</v>
      </c>
    </row>
    <row r="33" ht="33" customHeight="1" spans="1:10">
      <c r="A33" s="11">
        <v>30</v>
      </c>
      <c r="B33" s="11" t="s">
        <v>11</v>
      </c>
      <c r="C33" s="12" t="s">
        <v>191</v>
      </c>
      <c r="D33" s="12" t="s">
        <v>194</v>
      </c>
      <c r="E33" s="17">
        <v>37</v>
      </c>
      <c r="F33" s="18">
        <v>12100</v>
      </c>
      <c r="G33" s="18">
        <v>11600</v>
      </c>
      <c r="H33" s="18">
        <v>162051</v>
      </c>
      <c r="I33" s="18">
        <v>159053</v>
      </c>
      <c r="J33" s="18">
        <v>500</v>
      </c>
    </row>
    <row r="34" ht="33" customHeight="1" spans="1:10">
      <c r="A34" s="11">
        <v>31</v>
      </c>
      <c r="B34" s="11" t="s">
        <v>11</v>
      </c>
      <c r="C34" s="12" t="s">
        <v>191</v>
      </c>
      <c r="D34" s="12" t="s">
        <v>195</v>
      </c>
      <c r="E34" s="17">
        <v>49</v>
      </c>
      <c r="F34" s="18">
        <v>18000</v>
      </c>
      <c r="G34" s="18">
        <v>16500</v>
      </c>
      <c r="H34" s="18">
        <v>219308</v>
      </c>
      <c r="I34" s="18">
        <v>213109</v>
      </c>
      <c r="J34" s="18">
        <v>1500</v>
      </c>
    </row>
    <row r="35" ht="33" customHeight="1" spans="1:10">
      <c r="A35" s="11">
        <v>33</v>
      </c>
      <c r="B35" s="11" t="s">
        <v>11</v>
      </c>
      <c r="C35" s="12" t="s">
        <v>196</v>
      </c>
      <c r="D35" s="12" t="s">
        <v>198</v>
      </c>
      <c r="E35" s="17">
        <v>86</v>
      </c>
      <c r="F35" s="18">
        <v>36700</v>
      </c>
      <c r="G35" s="18">
        <v>24200</v>
      </c>
      <c r="H35" s="18">
        <v>714492</v>
      </c>
      <c r="I35" s="18">
        <v>714492</v>
      </c>
      <c r="J35" s="18">
        <v>12500</v>
      </c>
    </row>
    <row r="36" ht="33" customHeight="1" spans="1:10">
      <c r="A36" s="11">
        <v>34</v>
      </c>
      <c r="B36" s="11" t="s">
        <v>11</v>
      </c>
      <c r="C36" s="12" t="s">
        <v>199</v>
      </c>
      <c r="D36" s="12" t="s">
        <v>200</v>
      </c>
      <c r="E36" s="17">
        <v>162</v>
      </c>
      <c r="F36" s="18">
        <v>60000</v>
      </c>
      <c r="G36" s="18">
        <v>58200</v>
      </c>
      <c r="H36" s="18">
        <v>799635</v>
      </c>
      <c r="I36" s="18">
        <v>814433</v>
      </c>
      <c r="J36" s="18">
        <v>1800</v>
      </c>
    </row>
    <row r="37" ht="33" customHeight="1" spans="1:10">
      <c r="A37" s="11">
        <v>35</v>
      </c>
      <c r="B37" s="11" t="s">
        <v>11</v>
      </c>
      <c r="C37" s="12" t="s">
        <v>201</v>
      </c>
      <c r="D37" s="12" t="s">
        <v>202</v>
      </c>
      <c r="E37" s="17">
        <v>141</v>
      </c>
      <c r="F37" s="18">
        <v>54500</v>
      </c>
      <c r="G37" s="18">
        <v>54500</v>
      </c>
      <c r="H37" s="18">
        <v>654096</v>
      </c>
      <c r="I37" s="18">
        <v>726582</v>
      </c>
      <c r="J37" s="18">
        <v>0</v>
      </c>
    </row>
    <row r="38" ht="33" customHeight="1" spans="1:10">
      <c r="A38" s="11">
        <v>36</v>
      </c>
      <c r="B38" s="11" t="s">
        <v>11</v>
      </c>
      <c r="C38" s="12" t="s">
        <v>203</v>
      </c>
      <c r="D38" s="12" t="s">
        <v>204</v>
      </c>
      <c r="E38" s="17">
        <v>124</v>
      </c>
      <c r="F38" s="18">
        <v>53800</v>
      </c>
      <c r="G38" s="18">
        <v>45800</v>
      </c>
      <c r="H38" s="18">
        <v>774525</v>
      </c>
      <c r="I38" s="18">
        <v>745827</v>
      </c>
      <c r="J38" s="18">
        <v>8000</v>
      </c>
    </row>
    <row r="39" ht="33" customHeight="1" spans="1:10">
      <c r="A39" s="11">
        <v>37</v>
      </c>
      <c r="B39" s="11" t="s">
        <v>11</v>
      </c>
      <c r="C39" s="12" t="s">
        <v>205</v>
      </c>
      <c r="D39" s="12" t="s">
        <v>206</v>
      </c>
      <c r="E39" s="17">
        <v>12</v>
      </c>
      <c r="F39" s="18">
        <v>4600</v>
      </c>
      <c r="G39" s="18">
        <v>4100</v>
      </c>
      <c r="H39" s="18">
        <v>52339</v>
      </c>
      <c r="I39" s="18">
        <v>52339</v>
      </c>
      <c r="J39" s="18">
        <v>500</v>
      </c>
    </row>
    <row r="40" ht="33" customHeight="1" spans="1:10">
      <c r="A40" s="11">
        <v>38</v>
      </c>
      <c r="B40" s="11" t="s">
        <v>18</v>
      </c>
      <c r="C40" s="12" t="s">
        <v>208</v>
      </c>
      <c r="D40" s="12" t="s">
        <v>209</v>
      </c>
      <c r="E40" s="17">
        <v>1320</v>
      </c>
      <c r="F40" s="18">
        <v>437600</v>
      </c>
      <c r="G40" s="18">
        <v>436100</v>
      </c>
      <c r="H40" s="18">
        <v>6251060</v>
      </c>
      <c r="I40" s="18">
        <v>6287734</v>
      </c>
      <c r="J40" s="18">
        <v>1500</v>
      </c>
    </row>
    <row r="41" ht="33" customHeight="1" spans="1:10">
      <c r="A41" s="11">
        <v>39</v>
      </c>
      <c r="B41" s="11" t="s">
        <v>18</v>
      </c>
      <c r="C41" s="12" t="s">
        <v>208</v>
      </c>
      <c r="D41" s="12" t="s">
        <v>210</v>
      </c>
      <c r="E41" s="17">
        <v>1054</v>
      </c>
      <c r="F41" s="18">
        <v>360000</v>
      </c>
      <c r="G41" s="18">
        <v>360000</v>
      </c>
      <c r="H41" s="18">
        <v>5058695</v>
      </c>
      <c r="I41" s="18">
        <v>5095982</v>
      </c>
      <c r="J41" s="18">
        <v>0</v>
      </c>
    </row>
    <row r="42" ht="33" customHeight="1" spans="1:10">
      <c r="A42" s="11">
        <v>40</v>
      </c>
      <c r="B42" s="11" t="s">
        <v>18</v>
      </c>
      <c r="C42" s="12" t="s">
        <v>208</v>
      </c>
      <c r="D42" s="12" t="s">
        <v>211</v>
      </c>
      <c r="E42" s="17">
        <v>345</v>
      </c>
      <c r="F42" s="18">
        <v>110500</v>
      </c>
      <c r="G42" s="18">
        <v>109500</v>
      </c>
      <c r="H42" s="18">
        <v>1484242</v>
      </c>
      <c r="I42" s="18">
        <v>1484564</v>
      </c>
      <c r="J42" s="18">
        <v>1000</v>
      </c>
    </row>
    <row r="43" ht="33" customHeight="1" spans="1:10">
      <c r="A43" s="11">
        <v>41</v>
      </c>
      <c r="B43" s="11" t="s">
        <v>18</v>
      </c>
      <c r="C43" s="12" t="s">
        <v>208</v>
      </c>
      <c r="D43" s="12" t="s">
        <v>212</v>
      </c>
      <c r="E43" s="17">
        <v>129</v>
      </c>
      <c r="F43" s="18">
        <v>44500</v>
      </c>
      <c r="G43" s="18">
        <v>44500</v>
      </c>
      <c r="H43" s="18">
        <v>592673</v>
      </c>
      <c r="I43" s="18">
        <v>592673</v>
      </c>
      <c r="J43" s="18">
        <v>0</v>
      </c>
    </row>
    <row r="44" ht="33" customHeight="1" spans="1:10">
      <c r="A44" s="11">
        <v>42</v>
      </c>
      <c r="B44" s="11" t="s">
        <v>18</v>
      </c>
      <c r="C44" s="12" t="s">
        <v>208</v>
      </c>
      <c r="D44" s="12" t="s">
        <v>213</v>
      </c>
      <c r="E44" s="17">
        <v>400</v>
      </c>
      <c r="F44" s="18">
        <v>130800</v>
      </c>
      <c r="G44" s="18">
        <v>127400</v>
      </c>
      <c r="H44" s="18">
        <v>1722555</v>
      </c>
      <c r="I44" s="18">
        <v>1722555</v>
      </c>
      <c r="J44" s="18">
        <v>3400</v>
      </c>
    </row>
    <row r="45" ht="33" customHeight="1" spans="1:10">
      <c r="A45" s="11">
        <v>43</v>
      </c>
      <c r="B45" s="11" t="s">
        <v>18</v>
      </c>
      <c r="C45" s="12" t="s">
        <v>208</v>
      </c>
      <c r="D45" s="12" t="s">
        <v>214</v>
      </c>
      <c r="E45" s="17">
        <v>1</v>
      </c>
      <c r="F45" s="18">
        <v>500</v>
      </c>
      <c r="G45" s="18">
        <v>500</v>
      </c>
      <c r="H45" s="18">
        <v>9000</v>
      </c>
      <c r="I45" s="18">
        <v>9000</v>
      </c>
      <c r="J45" s="18">
        <v>0</v>
      </c>
    </row>
    <row r="46" ht="33" customHeight="1" spans="1:10">
      <c r="A46" s="11">
        <v>44</v>
      </c>
      <c r="B46" s="11" t="s">
        <v>18</v>
      </c>
      <c r="C46" s="12" t="s">
        <v>208</v>
      </c>
      <c r="D46" s="12" t="s">
        <v>215</v>
      </c>
      <c r="E46" s="17">
        <v>462</v>
      </c>
      <c r="F46" s="18">
        <v>149600</v>
      </c>
      <c r="G46" s="18">
        <v>143500</v>
      </c>
      <c r="H46" s="18">
        <v>2013802.12</v>
      </c>
      <c r="I46" s="18">
        <v>2003799.12</v>
      </c>
      <c r="J46" s="18">
        <v>6100</v>
      </c>
    </row>
    <row r="47" ht="33" customHeight="1" spans="1:10">
      <c r="A47" s="11">
        <v>45</v>
      </c>
      <c r="B47" s="11" t="s">
        <v>18</v>
      </c>
      <c r="C47" s="12" t="s">
        <v>208</v>
      </c>
      <c r="D47" s="12" t="s">
        <v>216</v>
      </c>
      <c r="E47" s="17">
        <v>6</v>
      </c>
      <c r="F47" s="18">
        <v>2600</v>
      </c>
      <c r="G47" s="18">
        <v>2600</v>
      </c>
      <c r="H47" s="18">
        <v>38998</v>
      </c>
      <c r="I47" s="18">
        <v>38998</v>
      </c>
      <c r="J47" s="18">
        <v>0</v>
      </c>
    </row>
    <row r="48" ht="33" customHeight="1" spans="1:10">
      <c r="A48" s="11">
        <v>46</v>
      </c>
      <c r="B48" s="11" t="s">
        <v>18</v>
      </c>
      <c r="C48" s="12" t="s">
        <v>208</v>
      </c>
      <c r="D48" s="12" t="s">
        <v>217</v>
      </c>
      <c r="E48" s="17">
        <v>64</v>
      </c>
      <c r="F48" s="18">
        <v>26600</v>
      </c>
      <c r="G48" s="18">
        <v>26600</v>
      </c>
      <c r="H48" s="18">
        <v>453687</v>
      </c>
      <c r="I48" s="18">
        <v>453687</v>
      </c>
      <c r="J48" s="18">
        <v>0</v>
      </c>
    </row>
    <row r="49" ht="33" customHeight="1" spans="1:10">
      <c r="A49" s="11">
        <v>47</v>
      </c>
      <c r="B49" s="11" t="s">
        <v>18</v>
      </c>
      <c r="C49" s="12" t="s">
        <v>218</v>
      </c>
      <c r="D49" s="12" t="s">
        <v>219</v>
      </c>
      <c r="E49" s="17">
        <v>97</v>
      </c>
      <c r="F49" s="18">
        <v>29800</v>
      </c>
      <c r="G49" s="18">
        <v>29800</v>
      </c>
      <c r="H49" s="18">
        <v>386488</v>
      </c>
      <c r="I49" s="18">
        <v>392886</v>
      </c>
      <c r="J49" s="18">
        <v>0</v>
      </c>
    </row>
    <row r="50" ht="33" customHeight="1" spans="1:11">
      <c r="A50" s="11">
        <v>48</v>
      </c>
      <c r="B50" s="11" t="s">
        <v>18</v>
      </c>
      <c r="C50" s="12" t="s">
        <v>220</v>
      </c>
      <c r="D50" s="12" t="s">
        <v>221</v>
      </c>
      <c r="E50" s="17">
        <v>168</v>
      </c>
      <c r="F50" s="18">
        <v>55800</v>
      </c>
      <c r="G50" s="18">
        <v>53000</v>
      </c>
      <c r="H50" s="18">
        <v>759184</v>
      </c>
      <c r="I50" s="18">
        <v>776750</v>
      </c>
      <c r="J50" s="18">
        <v>2800</v>
      </c>
      <c r="K50" s="3">
        <v>2577511.48</v>
      </c>
    </row>
    <row r="51" ht="33" customHeight="1" spans="1:10">
      <c r="A51" s="11">
        <v>49</v>
      </c>
      <c r="B51" s="11" t="s">
        <v>18</v>
      </c>
      <c r="C51" s="12" t="s">
        <v>222</v>
      </c>
      <c r="D51" s="12" t="s">
        <v>223</v>
      </c>
      <c r="E51" s="17">
        <v>14</v>
      </c>
      <c r="F51" s="18">
        <v>6000</v>
      </c>
      <c r="G51" s="18">
        <v>3500</v>
      </c>
      <c r="H51" s="18">
        <v>109000</v>
      </c>
      <c r="I51" s="18">
        <v>109000</v>
      </c>
      <c r="J51" s="18">
        <v>2500</v>
      </c>
    </row>
    <row r="52" ht="33" customHeight="1" spans="1:10">
      <c r="A52" s="11">
        <v>50</v>
      </c>
      <c r="B52" s="11" t="s">
        <v>18</v>
      </c>
      <c r="C52" s="12" t="s">
        <v>224</v>
      </c>
      <c r="D52" s="12" t="s">
        <v>225</v>
      </c>
      <c r="E52" s="17">
        <v>65</v>
      </c>
      <c r="F52" s="18">
        <v>17300</v>
      </c>
      <c r="G52" s="18">
        <v>16000</v>
      </c>
      <c r="H52" s="18">
        <v>235705</v>
      </c>
      <c r="I52" s="18">
        <v>249302</v>
      </c>
      <c r="J52" s="18">
        <v>1300</v>
      </c>
    </row>
    <row r="53" ht="33" customHeight="1" spans="1:10">
      <c r="A53" s="11">
        <v>51</v>
      </c>
      <c r="B53" s="11" t="s">
        <v>18</v>
      </c>
      <c r="C53" s="12" t="s">
        <v>224</v>
      </c>
      <c r="D53" s="12" t="s">
        <v>226</v>
      </c>
      <c r="E53" s="17">
        <v>20</v>
      </c>
      <c r="F53" s="18">
        <v>5000</v>
      </c>
      <c r="G53" s="18">
        <v>5000</v>
      </c>
      <c r="H53" s="18">
        <v>69386</v>
      </c>
      <c r="I53" s="18">
        <v>69386</v>
      </c>
      <c r="J53" s="18">
        <v>0</v>
      </c>
    </row>
    <row r="54" ht="33" customHeight="1" spans="1:10">
      <c r="A54" s="11">
        <v>52</v>
      </c>
      <c r="B54" s="11" t="s">
        <v>18</v>
      </c>
      <c r="C54" s="12" t="s">
        <v>224</v>
      </c>
      <c r="D54" s="12" t="s">
        <v>227</v>
      </c>
      <c r="E54" s="17">
        <v>205</v>
      </c>
      <c r="F54" s="18">
        <v>69500</v>
      </c>
      <c r="G54" s="18">
        <v>68700</v>
      </c>
      <c r="H54" s="18">
        <v>878888</v>
      </c>
      <c r="I54" s="18">
        <v>868691</v>
      </c>
      <c r="J54" s="18">
        <v>800</v>
      </c>
    </row>
    <row r="55" ht="33" customHeight="1" spans="1:10">
      <c r="A55" s="11">
        <v>53</v>
      </c>
      <c r="B55" s="11" t="s">
        <v>18</v>
      </c>
      <c r="C55" s="12" t="s">
        <v>224</v>
      </c>
      <c r="D55" s="12" t="s">
        <v>228</v>
      </c>
      <c r="E55" s="17">
        <v>83</v>
      </c>
      <c r="F55" s="18">
        <v>28100</v>
      </c>
      <c r="G55" s="18">
        <v>27100</v>
      </c>
      <c r="H55" s="18">
        <v>361697</v>
      </c>
      <c r="I55" s="18">
        <v>362697</v>
      </c>
      <c r="J55" s="18">
        <v>1000</v>
      </c>
    </row>
    <row r="56" ht="33" customHeight="1" spans="1:10">
      <c r="A56" s="11">
        <v>54</v>
      </c>
      <c r="B56" s="11" t="s">
        <v>18</v>
      </c>
      <c r="C56" s="12" t="s">
        <v>224</v>
      </c>
      <c r="D56" s="12" t="s">
        <v>229</v>
      </c>
      <c r="E56" s="17">
        <v>145</v>
      </c>
      <c r="F56" s="18">
        <v>36300</v>
      </c>
      <c r="G56" s="18">
        <v>36000</v>
      </c>
      <c r="H56" s="18">
        <v>486665</v>
      </c>
      <c r="I56" s="18">
        <v>483115</v>
      </c>
      <c r="J56" s="18">
        <v>300</v>
      </c>
    </row>
    <row r="57" ht="33" customHeight="1" spans="1:10">
      <c r="A57" s="11">
        <v>55</v>
      </c>
      <c r="B57" s="11" t="s">
        <v>18</v>
      </c>
      <c r="C57" s="12" t="s">
        <v>224</v>
      </c>
      <c r="D57" s="12" t="s">
        <v>230</v>
      </c>
      <c r="E57" s="17">
        <v>130</v>
      </c>
      <c r="F57" s="18">
        <v>41800</v>
      </c>
      <c r="G57" s="18">
        <v>39800</v>
      </c>
      <c r="H57" s="18">
        <v>566277</v>
      </c>
      <c r="I57" s="18">
        <v>566277</v>
      </c>
      <c r="J57" s="18">
        <v>2000</v>
      </c>
    </row>
    <row r="58" ht="33" customHeight="1" spans="1:10">
      <c r="A58" s="11">
        <v>56</v>
      </c>
      <c r="B58" s="11" t="s">
        <v>18</v>
      </c>
      <c r="C58" s="12" t="s">
        <v>224</v>
      </c>
      <c r="D58" s="12" t="s">
        <v>231</v>
      </c>
      <c r="E58" s="17">
        <v>48</v>
      </c>
      <c r="F58" s="18">
        <v>16200</v>
      </c>
      <c r="G58" s="18">
        <v>15700</v>
      </c>
      <c r="H58" s="18">
        <v>189603</v>
      </c>
      <c r="I58" s="18">
        <v>190903</v>
      </c>
      <c r="J58" s="18">
        <v>500</v>
      </c>
    </row>
    <row r="59" ht="33" customHeight="1" spans="1:10">
      <c r="A59" s="11">
        <v>57</v>
      </c>
      <c r="B59" s="11" t="s">
        <v>18</v>
      </c>
      <c r="C59" s="12" t="s">
        <v>224</v>
      </c>
      <c r="D59" s="12" t="s">
        <v>232</v>
      </c>
      <c r="E59" s="17">
        <v>127</v>
      </c>
      <c r="F59" s="18">
        <v>36900</v>
      </c>
      <c r="G59" s="18">
        <v>36900</v>
      </c>
      <c r="H59" s="18">
        <v>497944</v>
      </c>
      <c r="I59" s="18">
        <v>506144</v>
      </c>
      <c r="J59" s="18">
        <v>0</v>
      </c>
    </row>
    <row r="60" ht="33" customHeight="1" spans="1:10">
      <c r="A60" s="11">
        <v>59</v>
      </c>
      <c r="B60" s="11" t="s">
        <v>18</v>
      </c>
      <c r="C60" s="12" t="s">
        <v>224</v>
      </c>
      <c r="D60" s="12" t="s">
        <v>235</v>
      </c>
      <c r="E60" s="17">
        <v>125</v>
      </c>
      <c r="F60" s="18">
        <v>33400</v>
      </c>
      <c r="G60" s="18">
        <v>33400</v>
      </c>
      <c r="H60" s="18">
        <v>470618</v>
      </c>
      <c r="I60" s="18">
        <v>473517</v>
      </c>
      <c r="J60" s="18">
        <v>0</v>
      </c>
    </row>
    <row r="61" ht="33" customHeight="1" spans="1:10">
      <c r="A61" s="11">
        <v>60</v>
      </c>
      <c r="B61" s="11" t="s">
        <v>18</v>
      </c>
      <c r="C61" s="12" t="s">
        <v>224</v>
      </c>
      <c r="D61" s="12" t="s">
        <v>236</v>
      </c>
      <c r="E61" s="17">
        <v>214</v>
      </c>
      <c r="F61" s="18">
        <v>65600</v>
      </c>
      <c r="G61" s="18">
        <v>65600</v>
      </c>
      <c r="H61" s="18">
        <v>885728</v>
      </c>
      <c r="I61" s="18">
        <v>894228</v>
      </c>
      <c r="J61" s="18">
        <v>0</v>
      </c>
    </row>
    <row r="62" ht="33" customHeight="1" spans="1:10">
      <c r="A62" s="11">
        <v>61</v>
      </c>
      <c r="B62" s="11" t="s">
        <v>18</v>
      </c>
      <c r="C62" s="12" t="s">
        <v>224</v>
      </c>
      <c r="D62" s="12" t="s">
        <v>237</v>
      </c>
      <c r="E62" s="17">
        <v>13</v>
      </c>
      <c r="F62" s="18">
        <v>3500</v>
      </c>
      <c r="G62" s="18">
        <v>3000</v>
      </c>
      <c r="H62" s="18">
        <v>51747</v>
      </c>
      <c r="I62" s="18">
        <v>51747</v>
      </c>
      <c r="J62" s="18">
        <v>500</v>
      </c>
    </row>
    <row r="63" ht="33" customHeight="1" spans="1:10">
      <c r="A63" s="11">
        <v>62</v>
      </c>
      <c r="B63" s="11" t="s">
        <v>18</v>
      </c>
      <c r="C63" s="12" t="s">
        <v>224</v>
      </c>
      <c r="D63" s="12" t="s">
        <v>238</v>
      </c>
      <c r="E63" s="17">
        <v>26</v>
      </c>
      <c r="F63" s="18">
        <v>8000</v>
      </c>
      <c r="G63" s="18">
        <v>6700</v>
      </c>
      <c r="H63" s="18">
        <v>98977</v>
      </c>
      <c r="I63" s="18">
        <v>100577</v>
      </c>
      <c r="J63" s="18">
        <v>1300</v>
      </c>
    </row>
    <row r="64" ht="33" customHeight="1" spans="1:10">
      <c r="A64" s="11">
        <v>63</v>
      </c>
      <c r="B64" s="11" t="s">
        <v>18</v>
      </c>
      <c r="C64" s="12" t="s">
        <v>224</v>
      </c>
      <c r="D64" s="12" t="s">
        <v>239</v>
      </c>
      <c r="E64" s="17">
        <v>320</v>
      </c>
      <c r="F64" s="18">
        <v>101800</v>
      </c>
      <c r="G64" s="18">
        <v>100200</v>
      </c>
      <c r="H64" s="18">
        <v>1340167</v>
      </c>
      <c r="I64" s="18">
        <v>1340167</v>
      </c>
      <c r="J64" s="18">
        <v>1600</v>
      </c>
    </row>
    <row r="65" ht="33" customHeight="1" spans="1:10">
      <c r="A65" s="11">
        <v>64</v>
      </c>
      <c r="B65" s="11" t="s">
        <v>18</v>
      </c>
      <c r="C65" s="12" t="s">
        <v>224</v>
      </c>
      <c r="D65" s="12" t="s">
        <v>240</v>
      </c>
      <c r="E65" s="17">
        <v>67</v>
      </c>
      <c r="F65" s="18">
        <v>14900</v>
      </c>
      <c r="G65" s="18">
        <v>14900</v>
      </c>
      <c r="H65" s="18">
        <v>204153</v>
      </c>
      <c r="I65" s="18">
        <v>205252</v>
      </c>
      <c r="J65" s="18">
        <v>0</v>
      </c>
    </row>
    <row r="66" ht="33" customHeight="1" spans="1:10">
      <c r="A66" s="11">
        <v>65</v>
      </c>
      <c r="B66" s="11" t="s">
        <v>18</v>
      </c>
      <c r="C66" s="12" t="s">
        <v>224</v>
      </c>
      <c r="D66" s="12" t="s">
        <v>241</v>
      </c>
      <c r="E66" s="17">
        <v>571</v>
      </c>
      <c r="F66" s="18">
        <v>175300</v>
      </c>
      <c r="G66" s="18">
        <v>175300</v>
      </c>
      <c r="H66" s="18">
        <v>2254153</v>
      </c>
      <c r="I66" s="18">
        <v>2254153</v>
      </c>
      <c r="J66" s="18">
        <v>0</v>
      </c>
    </row>
    <row r="67" ht="33" customHeight="1" spans="1:10">
      <c r="A67" s="11">
        <v>66</v>
      </c>
      <c r="B67" s="11" t="s">
        <v>18</v>
      </c>
      <c r="C67" s="12" t="s">
        <v>224</v>
      </c>
      <c r="D67" s="12" t="s">
        <v>242</v>
      </c>
      <c r="E67" s="17">
        <v>17</v>
      </c>
      <c r="F67" s="18">
        <v>3900</v>
      </c>
      <c r="G67" s="18">
        <v>3900</v>
      </c>
      <c r="H67" s="18">
        <v>50713</v>
      </c>
      <c r="I67" s="18">
        <v>50713</v>
      </c>
      <c r="J67" s="18">
        <v>0</v>
      </c>
    </row>
    <row r="68" ht="33" customHeight="1" spans="1:10">
      <c r="A68" s="11">
        <v>67</v>
      </c>
      <c r="B68" s="11" t="s">
        <v>18</v>
      </c>
      <c r="C68" s="12" t="s">
        <v>243</v>
      </c>
      <c r="D68" s="12" t="s">
        <v>244</v>
      </c>
      <c r="E68" s="17">
        <v>106</v>
      </c>
      <c r="F68" s="18">
        <v>44800</v>
      </c>
      <c r="G68" s="18">
        <v>41200</v>
      </c>
      <c r="H68" s="18">
        <v>585821</v>
      </c>
      <c r="I68" s="18">
        <v>585821</v>
      </c>
      <c r="J68" s="18">
        <v>3600</v>
      </c>
    </row>
    <row r="69" ht="33" customHeight="1" spans="1:10">
      <c r="A69" s="11">
        <v>68</v>
      </c>
      <c r="B69" s="11" t="s">
        <v>18</v>
      </c>
      <c r="C69" s="12" t="s">
        <v>246</v>
      </c>
      <c r="D69" s="12" t="s">
        <v>247</v>
      </c>
      <c r="E69" s="17">
        <v>38</v>
      </c>
      <c r="F69" s="18">
        <v>14800</v>
      </c>
      <c r="G69" s="18">
        <v>10000</v>
      </c>
      <c r="H69" s="18">
        <v>227992</v>
      </c>
      <c r="I69" s="18">
        <v>226892</v>
      </c>
      <c r="J69" s="18">
        <v>4800</v>
      </c>
    </row>
    <row r="70" ht="33" customHeight="1" spans="1:10">
      <c r="A70" s="11">
        <v>69</v>
      </c>
      <c r="B70" s="11" t="s">
        <v>18</v>
      </c>
      <c r="C70" s="12" t="s">
        <v>248</v>
      </c>
      <c r="D70" s="12" t="s">
        <v>249</v>
      </c>
      <c r="E70" s="17">
        <v>34</v>
      </c>
      <c r="F70" s="18">
        <v>14400</v>
      </c>
      <c r="G70" s="18">
        <v>14400</v>
      </c>
      <c r="H70" s="18">
        <v>201262</v>
      </c>
      <c r="I70" s="18">
        <v>201262</v>
      </c>
      <c r="J70" s="18">
        <v>0</v>
      </c>
    </row>
    <row r="71" ht="33" customHeight="1" spans="1:10">
      <c r="A71" s="11">
        <v>70</v>
      </c>
      <c r="B71" s="11" t="s">
        <v>18</v>
      </c>
      <c r="C71" s="12" t="s">
        <v>250</v>
      </c>
      <c r="D71" s="12" t="s">
        <v>251</v>
      </c>
      <c r="E71" s="17">
        <v>99</v>
      </c>
      <c r="F71" s="18">
        <v>40500</v>
      </c>
      <c r="G71" s="18">
        <v>38200</v>
      </c>
      <c r="H71" s="18">
        <v>522112</v>
      </c>
      <c r="I71" s="18">
        <v>530512</v>
      </c>
      <c r="J71" s="18">
        <v>2300</v>
      </c>
    </row>
    <row r="72" ht="33" customHeight="1" spans="1:10">
      <c r="A72" s="11">
        <v>71</v>
      </c>
      <c r="B72" s="11" t="s">
        <v>18</v>
      </c>
      <c r="C72" s="12" t="s">
        <v>252</v>
      </c>
      <c r="D72" s="12" t="s">
        <v>253</v>
      </c>
      <c r="E72" s="17">
        <v>22</v>
      </c>
      <c r="F72" s="18">
        <v>11000</v>
      </c>
      <c r="G72" s="18">
        <v>11000</v>
      </c>
      <c r="H72" s="18">
        <v>176089</v>
      </c>
      <c r="I72" s="18">
        <v>176089</v>
      </c>
      <c r="J72" s="18">
        <v>0</v>
      </c>
    </row>
    <row r="73" ht="33" customHeight="1" spans="1:10">
      <c r="A73" s="11">
        <v>72</v>
      </c>
      <c r="B73" s="11" t="s">
        <v>18</v>
      </c>
      <c r="C73" s="12" t="s">
        <v>252</v>
      </c>
      <c r="D73" s="12" t="s">
        <v>254</v>
      </c>
      <c r="E73" s="17">
        <v>5</v>
      </c>
      <c r="F73" s="18">
        <v>2500</v>
      </c>
      <c r="G73" s="18">
        <v>2500</v>
      </c>
      <c r="H73" s="18">
        <v>47600</v>
      </c>
      <c r="I73" s="18">
        <v>47600</v>
      </c>
      <c r="J73" s="18">
        <v>0</v>
      </c>
    </row>
    <row r="74" ht="33" customHeight="1" spans="1:10">
      <c r="A74" s="11">
        <v>73</v>
      </c>
      <c r="B74" s="11" t="s">
        <v>18</v>
      </c>
      <c r="C74" s="12" t="s">
        <v>252</v>
      </c>
      <c r="D74" s="12" t="s">
        <v>255</v>
      </c>
      <c r="E74" s="17">
        <v>19</v>
      </c>
      <c r="F74" s="18">
        <v>9500</v>
      </c>
      <c r="G74" s="18">
        <v>9000</v>
      </c>
      <c r="H74" s="18">
        <v>141498</v>
      </c>
      <c r="I74" s="18">
        <v>141498</v>
      </c>
      <c r="J74" s="18">
        <v>500</v>
      </c>
    </row>
    <row r="75" ht="33" customHeight="1" spans="1:10">
      <c r="A75" s="11">
        <v>74</v>
      </c>
      <c r="B75" s="11" t="s">
        <v>18</v>
      </c>
      <c r="C75" s="12" t="s">
        <v>256</v>
      </c>
      <c r="D75" s="12" t="s">
        <v>257</v>
      </c>
      <c r="E75" s="17">
        <v>35</v>
      </c>
      <c r="F75" s="18">
        <v>13900</v>
      </c>
      <c r="G75" s="18">
        <v>12900</v>
      </c>
      <c r="H75" s="18">
        <v>179990</v>
      </c>
      <c r="I75" s="18">
        <v>180090</v>
      </c>
      <c r="J75" s="18">
        <v>1000</v>
      </c>
    </row>
    <row r="76" ht="33" customHeight="1" spans="1:10">
      <c r="A76" s="11">
        <v>75</v>
      </c>
      <c r="B76" s="11" t="s">
        <v>18</v>
      </c>
      <c r="C76" s="12" t="s">
        <v>258</v>
      </c>
      <c r="D76" s="12" t="s">
        <v>259</v>
      </c>
      <c r="E76" s="17">
        <v>7</v>
      </c>
      <c r="F76" s="18">
        <v>3300</v>
      </c>
      <c r="G76" s="18">
        <v>3300</v>
      </c>
      <c r="H76" s="18">
        <v>35893</v>
      </c>
      <c r="I76" s="18">
        <v>35893</v>
      </c>
      <c r="J76" s="18">
        <v>0</v>
      </c>
    </row>
    <row r="77" ht="33" customHeight="1" spans="1:10">
      <c r="A77" s="11">
        <v>76</v>
      </c>
      <c r="B77" s="11" t="s">
        <v>18</v>
      </c>
      <c r="C77" s="12" t="s">
        <v>260</v>
      </c>
      <c r="D77" s="12" t="s">
        <v>261</v>
      </c>
      <c r="E77" s="17">
        <v>134</v>
      </c>
      <c r="F77" s="18">
        <v>63600</v>
      </c>
      <c r="G77" s="18">
        <v>62600</v>
      </c>
      <c r="H77" s="18">
        <v>1057739</v>
      </c>
      <c r="I77" s="18">
        <v>1043159</v>
      </c>
      <c r="J77" s="18">
        <v>1000</v>
      </c>
    </row>
    <row r="78" ht="33" customHeight="1" spans="1:10">
      <c r="A78" s="11">
        <v>77</v>
      </c>
      <c r="B78" s="11" t="s">
        <v>18</v>
      </c>
      <c r="C78" s="12" t="s">
        <v>260</v>
      </c>
      <c r="D78" s="12" t="s">
        <v>262</v>
      </c>
      <c r="E78" s="17">
        <v>100</v>
      </c>
      <c r="F78" s="18">
        <v>45600</v>
      </c>
      <c r="G78" s="18">
        <v>44600</v>
      </c>
      <c r="H78" s="18">
        <v>853489</v>
      </c>
      <c r="I78" s="18">
        <v>851409</v>
      </c>
      <c r="J78" s="18">
        <v>1000</v>
      </c>
    </row>
    <row r="79" ht="33" customHeight="1" spans="1:10">
      <c r="A79" s="11">
        <v>78</v>
      </c>
      <c r="B79" s="11" t="s">
        <v>18</v>
      </c>
      <c r="C79" s="12" t="s">
        <v>260</v>
      </c>
      <c r="D79" s="12" t="s">
        <v>263</v>
      </c>
      <c r="E79" s="17">
        <v>38</v>
      </c>
      <c r="F79" s="18">
        <v>18400</v>
      </c>
      <c r="G79" s="18">
        <v>17900</v>
      </c>
      <c r="H79" s="18">
        <v>364909</v>
      </c>
      <c r="I79" s="18">
        <v>332121</v>
      </c>
      <c r="J79" s="18">
        <v>500</v>
      </c>
    </row>
    <row r="80" ht="33" customHeight="1" spans="1:10">
      <c r="A80" s="11">
        <v>79</v>
      </c>
      <c r="B80" s="11" t="s">
        <v>31</v>
      </c>
      <c r="C80" s="12" t="s">
        <v>264</v>
      </c>
      <c r="D80" s="12" t="s">
        <v>265</v>
      </c>
      <c r="E80" s="17">
        <v>50</v>
      </c>
      <c r="F80" s="18">
        <v>17000</v>
      </c>
      <c r="G80" s="18">
        <v>17000</v>
      </c>
      <c r="H80" s="18">
        <v>227544</v>
      </c>
      <c r="I80" s="18">
        <v>227544</v>
      </c>
      <c r="J80" s="18">
        <v>0</v>
      </c>
    </row>
    <row r="81" ht="33" customHeight="1" spans="1:10">
      <c r="A81" s="11">
        <v>80</v>
      </c>
      <c r="B81" s="11" t="s">
        <v>31</v>
      </c>
      <c r="C81" s="12" t="s">
        <v>266</v>
      </c>
      <c r="D81" s="12" t="s">
        <v>267</v>
      </c>
      <c r="E81" s="17">
        <v>795</v>
      </c>
      <c r="F81" s="18">
        <v>282800</v>
      </c>
      <c r="G81" s="18">
        <v>276700</v>
      </c>
      <c r="H81" s="18">
        <v>3980643</v>
      </c>
      <c r="I81" s="18">
        <v>3991721</v>
      </c>
      <c r="J81" s="18">
        <v>6100</v>
      </c>
    </row>
    <row r="82" ht="33" customHeight="1" spans="1:10">
      <c r="A82" s="11">
        <v>81</v>
      </c>
      <c r="B82" s="11" t="s">
        <v>31</v>
      </c>
      <c r="C82" s="12" t="s">
        <v>268</v>
      </c>
      <c r="D82" s="12" t="s">
        <v>269</v>
      </c>
      <c r="E82" s="17">
        <v>779</v>
      </c>
      <c r="F82" s="18">
        <v>250300</v>
      </c>
      <c r="G82" s="18">
        <v>248200</v>
      </c>
      <c r="H82" s="18">
        <v>3421944</v>
      </c>
      <c r="I82" s="18">
        <v>3514521</v>
      </c>
      <c r="J82" s="18">
        <v>2100</v>
      </c>
    </row>
    <row r="83" ht="33" customHeight="1" spans="1:10">
      <c r="A83" s="11">
        <v>82</v>
      </c>
      <c r="B83" s="11" t="s">
        <v>31</v>
      </c>
      <c r="C83" s="12" t="s">
        <v>270</v>
      </c>
      <c r="D83" s="12" t="s">
        <v>271</v>
      </c>
      <c r="E83" s="17">
        <v>70</v>
      </c>
      <c r="F83" s="18">
        <v>26400</v>
      </c>
      <c r="G83" s="18">
        <v>26400</v>
      </c>
      <c r="H83" s="18">
        <v>380951</v>
      </c>
      <c r="I83" s="18">
        <v>380951</v>
      </c>
      <c r="J83" s="18">
        <v>0</v>
      </c>
    </row>
    <row r="84" ht="33" customHeight="1" spans="1:10">
      <c r="A84" s="11">
        <v>83</v>
      </c>
      <c r="B84" s="11" t="s">
        <v>31</v>
      </c>
      <c r="C84" s="12" t="s">
        <v>270</v>
      </c>
      <c r="D84" s="12" t="s">
        <v>272</v>
      </c>
      <c r="E84" s="17">
        <v>71</v>
      </c>
      <c r="F84" s="18">
        <v>29100</v>
      </c>
      <c r="G84" s="18">
        <v>29100</v>
      </c>
      <c r="H84" s="18">
        <v>401227</v>
      </c>
      <c r="I84" s="18">
        <v>401227</v>
      </c>
      <c r="J84" s="18">
        <v>0</v>
      </c>
    </row>
    <row r="85" ht="33" customHeight="1" spans="1:10">
      <c r="A85" s="11">
        <v>84</v>
      </c>
      <c r="B85" s="11" t="s">
        <v>31</v>
      </c>
      <c r="C85" s="12" t="s">
        <v>273</v>
      </c>
      <c r="D85" s="12" t="s">
        <v>274</v>
      </c>
      <c r="E85" s="17">
        <v>123</v>
      </c>
      <c r="F85" s="18">
        <v>19800</v>
      </c>
      <c r="G85" s="18">
        <v>17000</v>
      </c>
      <c r="H85" s="18">
        <v>310780</v>
      </c>
      <c r="I85" s="18">
        <v>336682</v>
      </c>
      <c r="J85" s="18">
        <v>2800</v>
      </c>
    </row>
    <row r="86" ht="33" customHeight="1" spans="1:10">
      <c r="A86" s="11">
        <v>85</v>
      </c>
      <c r="B86" s="11" t="s">
        <v>37</v>
      </c>
      <c r="C86" s="12" t="s">
        <v>275</v>
      </c>
      <c r="D86" s="12" t="s">
        <v>276</v>
      </c>
      <c r="E86" s="17">
        <v>2530</v>
      </c>
      <c r="F86" s="18">
        <v>989200</v>
      </c>
      <c r="G86" s="18">
        <v>861962.75</v>
      </c>
      <c r="H86" s="18">
        <v>13941271.14</v>
      </c>
      <c r="I86" s="18">
        <v>13939221.14</v>
      </c>
      <c r="J86" s="18">
        <v>127237.25</v>
      </c>
    </row>
    <row r="87" ht="33" customHeight="1" spans="1:10">
      <c r="A87" s="11">
        <v>86</v>
      </c>
      <c r="B87" s="11" t="s">
        <v>37</v>
      </c>
      <c r="C87" s="12" t="s">
        <v>277</v>
      </c>
      <c r="D87" s="12" t="s">
        <v>278</v>
      </c>
      <c r="E87" s="17">
        <v>15</v>
      </c>
      <c r="F87" s="18">
        <v>4309.9</v>
      </c>
      <c r="G87" s="18">
        <v>0</v>
      </c>
      <c r="H87" s="18">
        <v>74708.9</v>
      </c>
      <c r="I87" s="18">
        <v>0</v>
      </c>
      <c r="J87" s="18">
        <v>4309.9</v>
      </c>
    </row>
    <row r="88" ht="33" customHeight="1" spans="1:10">
      <c r="A88" s="11">
        <v>87</v>
      </c>
      <c r="B88" s="11" t="s">
        <v>37</v>
      </c>
      <c r="C88" s="12" t="s">
        <v>279</v>
      </c>
      <c r="D88" s="12" t="s">
        <v>280</v>
      </c>
      <c r="E88" s="17">
        <v>616</v>
      </c>
      <c r="F88" s="18">
        <v>202000</v>
      </c>
      <c r="G88" s="18">
        <v>200400</v>
      </c>
      <c r="H88" s="18">
        <v>2762887</v>
      </c>
      <c r="I88" s="18">
        <v>2758988</v>
      </c>
      <c r="J88" s="18">
        <v>1600</v>
      </c>
    </row>
    <row r="89" ht="33" customHeight="1" spans="1:10">
      <c r="A89" s="11">
        <v>88</v>
      </c>
      <c r="B89" s="11" t="s">
        <v>37</v>
      </c>
      <c r="C89" s="12" t="s">
        <v>281</v>
      </c>
      <c r="D89" s="12" t="s">
        <v>282</v>
      </c>
      <c r="E89" s="17">
        <v>332</v>
      </c>
      <c r="F89" s="18">
        <v>116500</v>
      </c>
      <c r="G89" s="18">
        <v>108900</v>
      </c>
      <c r="H89" s="18">
        <v>1582080</v>
      </c>
      <c r="I89" s="18">
        <v>1593377</v>
      </c>
      <c r="J89" s="18">
        <v>7600</v>
      </c>
    </row>
    <row r="90" ht="33" customHeight="1" spans="1:10">
      <c r="A90" s="11">
        <v>89</v>
      </c>
      <c r="B90" s="11" t="s">
        <v>37</v>
      </c>
      <c r="C90" s="12" t="s">
        <v>283</v>
      </c>
      <c r="D90" s="12" t="s">
        <v>284</v>
      </c>
      <c r="E90" s="17">
        <v>364</v>
      </c>
      <c r="F90" s="18">
        <v>112000</v>
      </c>
      <c r="G90" s="18">
        <v>107000</v>
      </c>
      <c r="H90" s="18">
        <v>1571614</v>
      </c>
      <c r="I90" s="18">
        <v>1572314</v>
      </c>
      <c r="J90" s="18">
        <v>5000</v>
      </c>
    </row>
    <row r="91" ht="33" customHeight="1" spans="1:10">
      <c r="A91" s="11">
        <v>90</v>
      </c>
      <c r="B91" s="11" t="s">
        <v>37</v>
      </c>
      <c r="C91" s="12" t="s">
        <v>285</v>
      </c>
      <c r="D91" s="12" t="s">
        <v>286</v>
      </c>
      <c r="E91" s="17">
        <v>209</v>
      </c>
      <c r="F91" s="18">
        <v>74900</v>
      </c>
      <c r="G91" s="18">
        <v>74900</v>
      </c>
      <c r="H91" s="18">
        <v>1035537</v>
      </c>
      <c r="I91" s="18">
        <v>1035537</v>
      </c>
      <c r="J91" s="18">
        <v>0</v>
      </c>
    </row>
    <row r="92" ht="33" customHeight="1" spans="1:10">
      <c r="A92" s="11">
        <v>91</v>
      </c>
      <c r="B92" s="11" t="s">
        <v>37</v>
      </c>
      <c r="C92" s="12" t="s">
        <v>285</v>
      </c>
      <c r="D92" s="12" t="s">
        <v>287</v>
      </c>
      <c r="E92" s="17">
        <v>17</v>
      </c>
      <c r="F92" s="18">
        <v>5700</v>
      </c>
      <c r="G92" s="18">
        <v>5200</v>
      </c>
      <c r="H92" s="18">
        <v>74988</v>
      </c>
      <c r="I92" s="18">
        <v>66988</v>
      </c>
      <c r="J92" s="18">
        <v>500</v>
      </c>
    </row>
    <row r="93" ht="33" customHeight="1" spans="1:10">
      <c r="A93" s="11">
        <v>92</v>
      </c>
      <c r="B93" s="11" t="s">
        <v>37</v>
      </c>
      <c r="C93" s="12" t="s">
        <v>285</v>
      </c>
      <c r="D93" s="12" t="s">
        <v>288</v>
      </c>
      <c r="E93" s="17">
        <v>30</v>
      </c>
      <c r="F93" s="18">
        <v>12800</v>
      </c>
      <c r="G93" s="18">
        <v>12800</v>
      </c>
      <c r="H93" s="18">
        <v>174684</v>
      </c>
      <c r="I93" s="18">
        <v>174684</v>
      </c>
      <c r="J93" s="18">
        <v>0</v>
      </c>
    </row>
    <row r="94" ht="33" customHeight="1" spans="1:10">
      <c r="A94" s="11">
        <v>93</v>
      </c>
      <c r="B94" s="11" t="s">
        <v>37</v>
      </c>
      <c r="C94" s="12" t="s">
        <v>289</v>
      </c>
      <c r="D94" s="12" t="s">
        <v>290</v>
      </c>
      <c r="E94" s="17">
        <v>72</v>
      </c>
      <c r="F94" s="18">
        <v>33800</v>
      </c>
      <c r="G94" s="18">
        <v>33500</v>
      </c>
      <c r="H94" s="18">
        <v>550181</v>
      </c>
      <c r="I94" s="18">
        <v>550181</v>
      </c>
      <c r="J94" s="18">
        <v>300</v>
      </c>
    </row>
    <row r="95" ht="33" customHeight="1" spans="1:10">
      <c r="A95" s="11">
        <v>94</v>
      </c>
      <c r="B95" s="11" t="s">
        <v>37</v>
      </c>
      <c r="C95" s="12" t="s">
        <v>291</v>
      </c>
      <c r="D95" s="12" t="s">
        <v>292</v>
      </c>
      <c r="E95" s="17">
        <v>56</v>
      </c>
      <c r="F95" s="18">
        <v>21000</v>
      </c>
      <c r="G95" s="18">
        <v>20500</v>
      </c>
      <c r="H95" s="18">
        <v>279084</v>
      </c>
      <c r="I95" s="18">
        <v>20500</v>
      </c>
      <c r="J95" s="18">
        <v>500</v>
      </c>
    </row>
    <row r="96" ht="33" customHeight="1" spans="1:10">
      <c r="A96" s="11">
        <v>95</v>
      </c>
      <c r="B96" s="11" t="s">
        <v>37</v>
      </c>
      <c r="C96" s="12" t="s">
        <v>295</v>
      </c>
      <c r="D96" s="12" t="s">
        <v>296</v>
      </c>
      <c r="E96" s="17">
        <v>173</v>
      </c>
      <c r="F96" s="18">
        <v>77900</v>
      </c>
      <c r="G96" s="18">
        <v>77900</v>
      </c>
      <c r="H96" s="18">
        <v>1025130</v>
      </c>
      <c r="I96" s="18">
        <v>1025130</v>
      </c>
      <c r="J96" s="18">
        <v>0</v>
      </c>
    </row>
    <row r="97" ht="33" customHeight="1" spans="1:10">
      <c r="A97" s="11">
        <v>96</v>
      </c>
      <c r="B97" s="11" t="s">
        <v>37</v>
      </c>
      <c r="C97" s="12" t="s">
        <v>297</v>
      </c>
      <c r="D97" s="12" t="s">
        <v>298</v>
      </c>
      <c r="E97" s="17">
        <v>83</v>
      </c>
      <c r="F97" s="18">
        <v>33900</v>
      </c>
      <c r="G97" s="18">
        <v>17600</v>
      </c>
      <c r="H97" s="18">
        <v>399968</v>
      </c>
      <c r="I97" s="18">
        <v>370788</v>
      </c>
      <c r="J97" s="18">
        <v>16300</v>
      </c>
    </row>
    <row r="98" ht="33" customHeight="1" spans="1:10">
      <c r="A98" s="11">
        <v>97</v>
      </c>
      <c r="B98" s="11" t="s">
        <v>37</v>
      </c>
      <c r="C98" s="12" t="s">
        <v>297</v>
      </c>
      <c r="D98" s="12" t="s">
        <v>300</v>
      </c>
      <c r="E98" s="17">
        <v>2</v>
      </c>
      <c r="F98" s="18">
        <v>500</v>
      </c>
      <c r="G98" s="18">
        <v>500</v>
      </c>
      <c r="H98" s="18">
        <v>5050</v>
      </c>
      <c r="I98" s="18">
        <v>5050</v>
      </c>
      <c r="J98" s="18">
        <v>0</v>
      </c>
    </row>
    <row r="99" ht="33" customHeight="1" spans="1:10">
      <c r="A99" s="11">
        <v>101</v>
      </c>
      <c r="B99" s="11" t="s">
        <v>37</v>
      </c>
      <c r="C99" s="12" t="s">
        <v>305</v>
      </c>
      <c r="D99" s="12" t="s">
        <v>306</v>
      </c>
      <c r="E99" s="17">
        <v>9</v>
      </c>
      <c r="F99" s="18">
        <v>4100</v>
      </c>
      <c r="G99" s="18">
        <v>4100</v>
      </c>
      <c r="H99" s="18">
        <v>71096</v>
      </c>
      <c r="I99" s="18">
        <v>71096</v>
      </c>
      <c r="J99" s="18">
        <v>0</v>
      </c>
    </row>
    <row r="100" ht="33" customHeight="1" spans="1:10">
      <c r="A100" s="11">
        <v>102</v>
      </c>
      <c r="B100" s="11" t="s">
        <v>46</v>
      </c>
      <c r="C100" s="12" t="s">
        <v>307</v>
      </c>
      <c r="D100" s="12" t="s">
        <v>308</v>
      </c>
      <c r="E100" s="17">
        <v>168</v>
      </c>
      <c r="F100" s="18">
        <v>62400</v>
      </c>
      <c r="G100" s="18">
        <v>62400</v>
      </c>
      <c r="H100" s="18">
        <v>798797</v>
      </c>
      <c r="I100" s="18">
        <v>798797</v>
      </c>
      <c r="J100" s="18">
        <v>0</v>
      </c>
    </row>
    <row r="101" ht="33" customHeight="1" spans="1:10">
      <c r="A101" s="11">
        <v>103</v>
      </c>
      <c r="B101" s="11" t="s">
        <v>46</v>
      </c>
      <c r="C101" s="12" t="s">
        <v>309</v>
      </c>
      <c r="D101" s="12" t="s">
        <v>310</v>
      </c>
      <c r="E101" s="17">
        <v>332</v>
      </c>
      <c r="F101" s="18">
        <v>120400</v>
      </c>
      <c r="G101" s="18">
        <v>86600</v>
      </c>
      <c r="H101" s="18">
        <v>1620357</v>
      </c>
      <c r="I101" s="18">
        <v>1600645</v>
      </c>
      <c r="J101" s="18">
        <v>33800</v>
      </c>
    </row>
    <row r="102" ht="33" customHeight="1" spans="1:10">
      <c r="A102" s="11">
        <v>104</v>
      </c>
      <c r="B102" s="11" t="s">
        <v>46</v>
      </c>
      <c r="C102" s="12" t="s">
        <v>311</v>
      </c>
      <c r="D102" s="12" t="s">
        <v>312</v>
      </c>
      <c r="E102" s="17">
        <v>6</v>
      </c>
      <c r="F102" s="18">
        <v>2800</v>
      </c>
      <c r="G102" s="18">
        <v>2800</v>
      </c>
      <c r="H102" s="18">
        <v>36717</v>
      </c>
      <c r="I102" s="18">
        <v>36717</v>
      </c>
      <c r="J102" s="18">
        <v>0</v>
      </c>
    </row>
    <row r="103" ht="33" customHeight="1" spans="1:10">
      <c r="A103" s="11">
        <v>105</v>
      </c>
      <c r="B103" s="11" t="s">
        <v>49</v>
      </c>
      <c r="C103" s="12" t="s">
        <v>313</v>
      </c>
      <c r="D103" s="12" t="s">
        <v>314</v>
      </c>
      <c r="E103" s="17">
        <v>177</v>
      </c>
      <c r="F103" s="18">
        <v>56400</v>
      </c>
      <c r="G103" s="18">
        <v>56400</v>
      </c>
      <c r="H103" s="18">
        <v>802558</v>
      </c>
      <c r="I103" s="18">
        <v>810057</v>
      </c>
      <c r="J103" s="18">
        <v>0</v>
      </c>
    </row>
    <row r="104" ht="33" customHeight="1" spans="1:10">
      <c r="A104" s="11">
        <v>106</v>
      </c>
      <c r="B104" s="11" t="s">
        <v>49</v>
      </c>
      <c r="C104" s="12" t="s">
        <v>315</v>
      </c>
      <c r="D104" s="12" t="s">
        <v>316</v>
      </c>
      <c r="E104" s="17">
        <v>214</v>
      </c>
      <c r="F104" s="18">
        <v>70400</v>
      </c>
      <c r="G104" s="18">
        <v>67700</v>
      </c>
      <c r="H104" s="18">
        <v>997900</v>
      </c>
      <c r="I104" s="18">
        <v>990901</v>
      </c>
      <c r="J104" s="18">
        <v>2700</v>
      </c>
    </row>
    <row r="105" ht="33" customHeight="1" spans="1:10">
      <c r="A105" s="11">
        <v>107</v>
      </c>
      <c r="B105" s="11" t="s">
        <v>49</v>
      </c>
      <c r="C105" s="12" t="s">
        <v>317</v>
      </c>
      <c r="D105" s="12" t="s">
        <v>318</v>
      </c>
      <c r="E105" s="17">
        <v>104</v>
      </c>
      <c r="F105" s="18">
        <v>39400</v>
      </c>
      <c r="G105" s="18">
        <v>35900</v>
      </c>
      <c r="H105" s="18">
        <v>530083</v>
      </c>
      <c r="I105" s="18">
        <v>522485</v>
      </c>
      <c r="J105" s="18">
        <v>3500</v>
      </c>
    </row>
    <row r="106" ht="33" customHeight="1" spans="1:10">
      <c r="A106" s="11">
        <v>108</v>
      </c>
      <c r="B106" s="11" t="s">
        <v>49</v>
      </c>
      <c r="C106" s="12" t="s">
        <v>319</v>
      </c>
      <c r="D106" s="12" t="s">
        <v>320</v>
      </c>
      <c r="E106" s="17">
        <v>62</v>
      </c>
      <c r="F106" s="18">
        <v>24600</v>
      </c>
      <c r="G106" s="18">
        <v>24100</v>
      </c>
      <c r="H106" s="18">
        <v>322208</v>
      </c>
      <c r="I106" s="18">
        <v>322208</v>
      </c>
      <c r="J106" s="18">
        <v>500</v>
      </c>
    </row>
    <row r="107" ht="33" customHeight="1" spans="1:10">
      <c r="A107" s="11">
        <v>109</v>
      </c>
      <c r="B107" s="11" t="s">
        <v>49</v>
      </c>
      <c r="C107" s="12" t="s">
        <v>321</v>
      </c>
      <c r="D107" s="12" t="s">
        <v>322</v>
      </c>
      <c r="E107" s="17">
        <v>246</v>
      </c>
      <c r="F107" s="18">
        <v>99400</v>
      </c>
      <c r="G107" s="18">
        <v>99400</v>
      </c>
      <c r="H107" s="18">
        <v>1114682</v>
      </c>
      <c r="I107" s="18">
        <v>99400</v>
      </c>
      <c r="J107" s="18">
        <v>0</v>
      </c>
    </row>
    <row r="108" ht="33" customHeight="1" spans="1:10">
      <c r="A108" s="11">
        <v>110</v>
      </c>
      <c r="B108" s="11" t="s">
        <v>49</v>
      </c>
      <c r="C108" s="12" t="s">
        <v>323</v>
      </c>
      <c r="D108" s="12" t="s">
        <v>324</v>
      </c>
      <c r="E108" s="17">
        <v>46</v>
      </c>
      <c r="F108" s="18">
        <v>15600</v>
      </c>
      <c r="G108" s="18">
        <v>15600</v>
      </c>
      <c r="H108" s="18">
        <v>200652</v>
      </c>
      <c r="I108" s="18">
        <v>200652</v>
      </c>
      <c r="J108" s="18">
        <v>0</v>
      </c>
    </row>
    <row r="109" ht="33" customHeight="1" spans="1:10">
      <c r="A109" s="11">
        <v>111</v>
      </c>
      <c r="B109" s="11" t="s">
        <v>53</v>
      </c>
      <c r="C109" s="12" t="s">
        <v>325</v>
      </c>
      <c r="D109" s="12" t="s">
        <v>326</v>
      </c>
      <c r="E109" s="17">
        <v>66</v>
      </c>
      <c r="F109" s="18">
        <v>25800</v>
      </c>
      <c r="G109" s="18">
        <v>19000</v>
      </c>
      <c r="H109" s="18">
        <v>376840</v>
      </c>
      <c r="I109" s="18">
        <v>376840</v>
      </c>
      <c r="J109" s="18">
        <v>6800</v>
      </c>
    </row>
    <row r="110" ht="33" customHeight="1" spans="1:10">
      <c r="A110" s="11">
        <v>112</v>
      </c>
      <c r="B110" s="11" t="s">
        <v>53</v>
      </c>
      <c r="C110" s="12" t="s">
        <v>327</v>
      </c>
      <c r="D110" s="12" t="s">
        <v>328</v>
      </c>
      <c r="E110" s="17">
        <v>183</v>
      </c>
      <c r="F110" s="18">
        <v>63700</v>
      </c>
      <c r="G110" s="18">
        <v>62900</v>
      </c>
      <c r="H110" s="18">
        <v>839591</v>
      </c>
      <c r="I110" s="18">
        <v>839791</v>
      </c>
      <c r="J110" s="18">
        <v>800</v>
      </c>
    </row>
    <row r="111" ht="33" customHeight="1" spans="1:10">
      <c r="A111" s="11">
        <v>113</v>
      </c>
      <c r="B111" s="11" t="s">
        <v>53</v>
      </c>
      <c r="C111" s="12" t="s">
        <v>329</v>
      </c>
      <c r="D111" s="12" t="s">
        <v>330</v>
      </c>
      <c r="E111" s="17">
        <v>131</v>
      </c>
      <c r="F111" s="18">
        <v>46900</v>
      </c>
      <c r="G111" s="18">
        <v>45400</v>
      </c>
      <c r="H111" s="18">
        <v>587925</v>
      </c>
      <c r="I111" s="18">
        <v>584026</v>
      </c>
      <c r="J111" s="18">
        <v>1500</v>
      </c>
    </row>
    <row r="112" ht="33" customHeight="1" spans="1:10">
      <c r="A112" s="11">
        <v>114</v>
      </c>
      <c r="B112" s="11" t="s">
        <v>53</v>
      </c>
      <c r="C112" s="12" t="s">
        <v>331</v>
      </c>
      <c r="D112" s="12" t="s">
        <v>332</v>
      </c>
      <c r="E112" s="17">
        <v>211</v>
      </c>
      <c r="F112" s="18">
        <v>58100</v>
      </c>
      <c r="G112" s="18">
        <v>57200</v>
      </c>
      <c r="H112" s="18">
        <v>860995</v>
      </c>
      <c r="I112" s="18">
        <v>853197</v>
      </c>
      <c r="J112" s="18">
        <v>900</v>
      </c>
    </row>
    <row r="113" ht="33" customHeight="1" spans="1:10">
      <c r="A113" s="11">
        <v>115</v>
      </c>
      <c r="B113" s="11" t="s">
        <v>53</v>
      </c>
      <c r="C113" s="12" t="s">
        <v>333</v>
      </c>
      <c r="D113" s="12" t="s">
        <v>334</v>
      </c>
      <c r="E113" s="17">
        <v>400</v>
      </c>
      <c r="F113" s="18">
        <v>42400</v>
      </c>
      <c r="G113" s="18">
        <v>37900</v>
      </c>
      <c r="H113" s="18">
        <v>506052</v>
      </c>
      <c r="I113" s="18">
        <v>508270</v>
      </c>
      <c r="J113" s="18">
        <v>4500</v>
      </c>
    </row>
    <row r="114" ht="33" customHeight="1" spans="1:10">
      <c r="A114" s="11">
        <v>116</v>
      </c>
      <c r="B114" s="11" t="s">
        <v>53</v>
      </c>
      <c r="C114" s="12" t="s">
        <v>335</v>
      </c>
      <c r="D114" s="12" t="s">
        <v>336</v>
      </c>
      <c r="E114" s="17">
        <v>11</v>
      </c>
      <c r="F114" s="18">
        <v>1900</v>
      </c>
      <c r="G114" s="18">
        <v>1800</v>
      </c>
      <c r="H114" s="18">
        <v>28838</v>
      </c>
      <c r="I114" s="18">
        <v>20241</v>
      </c>
      <c r="J114" s="18">
        <v>100</v>
      </c>
    </row>
    <row r="115" ht="33" customHeight="1" spans="1:10">
      <c r="A115" s="11">
        <v>117</v>
      </c>
      <c r="B115" s="11" t="s">
        <v>53</v>
      </c>
      <c r="C115" s="12" t="s">
        <v>337</v>
      </c>
      <c r="D115" s="12" t="s">
        <v>338</v>
      </c>
      <c r="E115" s="17">
        <v>136</v>
      </c>
      <c r="F115" s="18">
        <v>54200</v>
      </c>
      <c r="G115" s="18">
        <v>52700</v>
      </c>
      <c r="H115" s="18">
        <v>757248</v>
      </c>
      <c r="I115" s="18">
        <v>757248</v>
      </c>
      <c r="J115" s="18">
        <v>1500</v>
      </c>
    </row>
    <row r="116" ht="33" customHeight="1" spans="1:10">
      <c r="A116" s="11">
        <v>118</v>
      </c>
      <c r="B116" s="11" t="s">
        <v>53</v>
      </c>
      <c r="C116" s="12" t="s">
        <v>339</v>
      </c>
      <c r="D116" s="12" t="s">
        <v>340</v>
      </c>
      <c r="E116" s="17">
        <v>24</v>
      </c>
      <c r="F116" s="18">
        <v>10000</v>
      </c>
      <c r="G116" s="18">
        <v>10000</v>
      </c>
      <c r="H116" s="18">
        <v>151296</v>
      </c>
      <c r="I116" s="18">
        <v>151296</v>
      </c>
      <c r="J116" s="18">
        <v>0</v>
      </c>
    </row>
    <row r="117" ht="33" customHeight="1" spans="1:10">
      <c r="A117" s="11">
        <v>120</v>
      </c>
      <c r="B117" s="11" t="s">
        <v>53</v>
      </c>
      <c r="C117" s="12" t="s">
        <v>341</v>
      </c>
      <c r="D117" s="12" t="s">
        <v>342</v>
      </c>
      <c r="E117" s="17">
        <v>97</v>
      </c>
      <c r="F117" s="18">
        <v>44700</v>
      </c>
      <c r="G117" s="18">
        <v>44700</v>
      </c>
      <c r="H117" s="18">
        <v>725889</v>
      </c>
      <c r="I117" s="18">
        <v>725889</v>
      </c>
      <c r="J117" s="18">
        <v>0</v>
      </c>
    </row>
    <row r="118" ht="33" customHeight="1" spans="1:10">
      <c r="A118" s="11">
        <v>121</v>
      </c>
      <c r="B118" s="11" t="s">
        <v>53</v>
      </c>
      <c r="C118" s="12" t="s">
        <v>341</v>
      </c>
      <c r="D118" s="12" t="s">
        <v>343</v>
      </c>
      <c r="E118" s="17">
        <v>74</v>
      </c>
      <c r="F118" s="18">
        <v>30100</v>
      </c>
      <c r="G118" s="18">
        <v>29100</v>
      </c>
      <c r="H118" s="18">
        <v>389799</v>
      </c>
      <c r="I118" s="18">
        <v>377949</v>
      </c>
      <c r="J118" s="18">
        <v>1000</v>
      </c>
    </row>
    <row r="119" ht="33" customHeight="1" spans="1:10">
      <c r="A119" s="11">
        <v>122</v>
      </c>
      <c r="B119" s="11" t="s">
        <v>53</v>
      </c>
      <c r="C119" s="12" t="s">
        <v>341</v>
      </c>
      <c r="D119" s="12" t="s">
        <v>344</v>
      </c>
      <c r="E119" s="17">
        <v>7</v>
      </c>
      <c r="F119" s="18">
        <v>3100</v>
      </c>
      <c r="G119" s="18">
        <v>3100</v>
      </c>
      <c r="H119" s="18">
        <v>41995</v>
      </c>
      <c r="I119" s="18">
        <v>41995</v>
      </c>
      <c r="J119" s="18">
        <v>0</v>
      </c>
    </row>
    <row r="120" ht="33" customHeight="1" spans="1:10">
      <c r="A120" s="11">
        <v>123</v>
      </c>
      <c r="B120" s="11" t="s">
        <v>60</v>
      </c>
      <c r="C120" s="12" t="s">
        <v>345</v>
      </c>
      <c r="D120" s="12" t="s">
        <v>346</v>
      </c>
      <c r="E120" s="17">
        <v>67</v>
      </c>
      <c r="F120" s="18">
        <v>19300</v>
      </c>
      <c r="G120" s="18">
        <v>19300</v>
      </c>
      <c r="H120" s="18">
        <v>263571</v>
      </c>
      <c r="I120" s="18">
        <v>263571</v>
      </c>
      <c r="J120" s="18"/>
    </row>
    <row r="121" ht="33" customHeight="1" spans="1:10">
      <c r="A121" s="11">
        <v>124</v>
      </c>
      <c r="B121" s="11" t="s">
        <v>60</v>
      </c>
      <c r="C121" s="12" t="s">
        <v>347</v>
      </c>
      <c r="D121" s="12" t="s">
        <v>348</v>
      </c>
      <c r="E121" s="17">
        <v>67</v>
      </c>
      <c r="F121" s="18">
        <v>22700</v>
      </c>
      <c r="G121" s="18">
        <v>22700</v>
      </c>
      <c r="H121" s="18">
        <v>244669</v>
      </c>
      <c r="I121" s="18">
        <v>244769</v>
      </c>
      <c r="J121" s="18"/>
    </row>
    <row r="122" ht="33" customHeight="1" spans="1:10">
      <c r="A122" s="11">
        <v>125</v>
      </c>
      <c r="B122" s="11" t="s">
        <v>60</v>
      </c>
      <c r="C122" s="12" t="s">
        <v>349</v>
      </c>
      <c r="D122" s="12" t="s">
        <v>350</v>
      </c>
      <c r="E122" s="17">
        <v>155</v>
      </c>
      <c r="F122" s="18">
        <v>51300</v>
      </c>
      <c r="G122" s="18">
        <v>51300</v>
      </c>
      <c r="H122" s="18">
        <v>657296</v>
      </c>
      <c r="I122" s="18">
        <v>407819</v>
      </c>
      <c r="J122" s="18"/>
    </row>
    <row r="123" ht="33" customHeight="1" spans="1:10">
      <c r="A123" s="11">
        <v>126</v>
      </c>
      <c r="B123" s="11" t="s">
        <v>64</v>
      </c>
      <c r="C123" s="12" t="s">
        <v>351</v>
      </c>
      <c r="D123" s="12" t="s">
        <v>352</v>
      </c>
      <c r="E123" s="17">
        <v>46</v>
      </c>
      <c r="F123" s="18">
        <v>17800</v>
      </c>
      <c r="G123" s="18">
        <v>8000</v>
      </c>
      <c r="H123" s="18">
        <v>252960</v>
      </c>
      <c r="I123" s="18">
        <v>253960</v>
      </c>
      <c r="J123" s="18">
        <v>9800</v>
      </c>
    </row>
    <row r="124" ht="33" customHeight="1" spans="1:10">
      <c r="A124" s="11">
        <v>127</v>
      </c>
      <c r="B124" s="11" t="s">
        <v>64</v>
      </c>
      <c r="C124" s="12" t="s">
        <v>351</v>
      </c>
      <c r="D124" s="12" t="s">
        <v>353</v>
      </c>
      <c r="E124" s="17">
        <v>123</v>
      </c>
      <c r="F124" s="18">
        <v>35300</v>
      </c>
      <c r="G124" s="18">
        <v>31900</v>
      </c>
      <c r="H124" s="18">
        <v>448534</v>
      </c>
      <c r="I124" s="18">
        <v>448934</v>
      </c>
      <c r="J124" s="18">
        <v>3400</v>
      </c>
    </row>
    <row r="125" ht="33" customHeight="1" spans="1:10">
      <c r="A125" s="11">
        <v>128</v>
      </c>
      <c r="B125" s="11" t="s">
        <v>64</v>
      </c>
      <c r="C125" s="12" t="s">
        <v>351</v>
      </c>
      <c r="D125" s="12" t="s">
        <v>354</v>
      </c>
      <c r="E125" s="17">
        <v>355</v>
      </c>
      <c r="F125" s="18">
        <v>122100</v>
      </c>
      <c r="G125" s="18">
        <v>115400</v>
      </c>
      <c r="H125" s="18">
        <v>1593203</v>
      </c>
      <c r="I125" s="18">
        <v>1593203</v>
      </c>
      <c r="J125" s="18">
        <v>6700</v>
      </c>
    </row>
    <row r="126" ht="33" customHeight="1" spans="1:10">
      <c r="A126" s="11">
        <v>129</v>
      </c>
      <c r="B126" s="11" t="s">
        <v>64</v>
      </c>
      <c r="C126" s="12" t="s">
        <v>355</v>
      </c>
      <c r="D126" s="12" t="s">
        <v>356</v>
      </c>
      <c r="E126" s="17">
        <v>20</v>
      </c>
      <c r="F126" s="18">
        <v>4800</v>
      </c>
      <c r="G126" s="18">
        <v>4800</v>
      </c>
      <c r="H126" s="18">
        <v>63093</v>
      </c>
      <c r="I126" s="18">
        <v>63093</v>
      </c>
      <c r="J126" s="18">
        <v>0</v>
      </c>
    </row>
    <row r="127" ht="33" customHeight="1" spans="1:10">
      <c r="A127" s="11">
        <v>130</v>
      </c>
      <c r="B127" s="11" t="s">
        <v>64</v>
      </c>
      <c r="C127" s="12" t="s">
        <v>355</v>
      </c>
      <c r="D127" s="12" t="s">
        <v>357</v>
      </c>
      <c r="E127" s="17">
        <v>5</v>
      </c>
      <c r="F127" s="18">
        <v>1500</v>
      </c>
      <c r="G127" s="18">
        <v>1100</v>
      </c>
      <c r="H127" s="18">
        <v>17998</v>
      </c>
      <c r="I127" s="18">
        <v>13298</v>
      </c>
      <c r="J127" s="18">
        <v>400</v>
      </c>
    </row>
    <row r="128" ht="33" customHeight="1" spans="1:10">
      <c r="A128" s="11">
        <v>131</v>
      </c>
      <c r="B128" s="11" t="s">
        <v>64</v>
      </c>
      <c r="C128" s="12" t="s">
        <v>358</v>
      </c>
      <c r="D128" s="12" t="s">
        <v>359</v>
      </c>
      <c r="E128" s="17">
        <v>28</v>
      </c>
      <c r="F128" s="18">
        <v>8400</v>
      </c>
      <c r="G128" s="18">
        <v>8400</v>
      </c>
      <c r="H128" s="18">
        <v>114284</v>
      </c>
      <c r="I128" s="18">
        <v>114284</v>
      </c>
      <c r="J128" s="18">
        <v>0</v>
      </c>
    </row>
    <row r="129" ht="33" customHeight="1" spans="1:10">
      <c r="A129" s="11">
        <v>132</v>
      </c>
      <c r="B129" s="11" t="s">
        <v>64</v>
      </c>
      <c r="C129" s="12" t="s">
        <v>358</v>
      </c>
      <c r="D129" s="12" t="s">
        <v>360</v>
      </c>
      <c r="E129" s="17">
        <v>56</v>
      </c>
      <c r="F129" s="18">
        <v>19000</v>
      </c>
      <c r="G129" s="18">
        <v>16900</v>
      </c>
      <c r="H129" s="18">
        <v>248927</v>
      </c>
      <c r="I129" s="18">
        <v>239727</v>
      </c>
      <c r="J129" s="18">
        <v>2100</v>
      </c>
    </row>
    <row r="130" ht="33" customHeight="1" spans="1:10">
      <c r="A130" s="11">
        <v>133</v>
      </c>
      <c r="B130" s="11" t="s">
        <v>64</v>
      </c>
      <c r="C130" s="12" t="s">
        <v>358</v>
      </c>
      <c r="D130" s="12" t="s">
        <v>361</v>
      </c>
      <c r="E130" s="17">
        <v>46</v>
      </c>
      <c r="F130" s="18">
        <v>22200</v>
      </c>
      <c r="G130" s="18">
        <v>22200</v>
      </c>
      <c r="H130" s="18">
        <v>378979</v>
      </c>
      <c r="I130" s="18">
        <v>378979</v>
      </c>
      <c r="J130" s="18">
        <v>0</v>
      </c>
    </row>
    <row r="131" ht="33" customHeight="1" spans="1:10">
      <c r="A131" s="11">
        <v>134</v>
      </c>
      <c r="B131" s="11" t="s">
        <v>64</v>
      </c>
      <c r="C131" s="12" t="s">
        <v>358</v>
      </c>
      <c r="D131" s="12" t="s">
        <v>362</v>
      </c>
      <c r="E131" s="17">
        <v>29</v>
      </c>
      <c r="F131" s="18">
        <v>11700</v>
      </c>
      <c r="G131" s="18">
        <v>10200</v>
      </c>
      <c r="H131" s="18">
        <v>163585</v>
      </c>
      <c r="I131" s="18">
        <v>146685</v>
      </c>
      <c r="J131" s="18">
        <v>1500</v>
      </c>
    </row>
    <row r="132" ht="33" customHeight="1" spans="1:10">
      <c r="A132" s="11">
        <v>135</v>
      </c>
      <c r="B132" s="11" t="s">
        <v>64</v>
      </c>
      <c r="C132" s="12" t="s">
        <v>363</v>
      </c>
      <c r="D132" s="12" t="s">
        <v>364</v>
      </c>
      <c r="E132" s="17">
        <v>85</v>
      </c>
      <c r="F132" s="18">
        <v>31700</v>
      </c>
      <c r="G132" s="18">
        <v>31700</v>
      </c>
      <c r="H132" s="18">
        <v>401090</v>
      </c>
      <c r="I132" s="18">
        <v>31700</v>
      </c>
      <c r="J132" s="18">
        <v>0</v>
      </c>
    </row>
    <row r="133" ht="33" customHeight="1" spans="1:10">
      <c r="A133" s="11">
        <v>137</v>
      </c>
      <c r="B133" s="11" t="s">
        <v>68</v>
      </c>
      <c r="C133" s="12" t="s">
        <v>365</v>
      </c>
      <c r="D133" s="12" t="s">
        <v>366</v>
      </c>
      <c r="E133" s="17">
        <v>2</v>
      </c>
      <c r="F133" s="18">
        <v>400</v>
      </c>
      <c r="G133" s="18">
        <v>400</v>
      </c>
      <c r="H133" s="18">
        <v>5898</v>
      </c>
      <c r="I133" s="18">
        <v>5898</v>
      </c>
      <c r="J133" s="18">
        <v>0</v>
      </c>
    </row>
    <row r="134" ht="33" customHeight="1" spans="1:10">
      <c r="A134" s="11">
        <v>138</v>
      </c>
      <c r="B134" s="11" t="s">
        <v>68</v>
      </c>
      <c r="C134" s="12" t="s">
        <v>365</v>
      </c>
      <c r="D134" s="12" t="s">
        <v>367</v>
      </c>
      <c r="E134" s="17">
        <v>1</v>
      </c>
      <c r="F134" s="18">
        <v>500</v>
      </c>
      <c r="G134" s="18">
        <v>500</v>
      </c>
      <c r="H134" s="18">
        <v>5398</v>
      </c>
      <c r="I134" s="18">
        <v>5398</v>
      </c>
      <c r="J134" s="18">
        <v>0</v>
      </c>
    </row>
    <row r="135" ht="33" customHeight="1" spans="1:10">
      <c r="A135" s="11">
        <v>139</v>
      </c>
      <c r="B135" s="11" t="s">
        <v>68</v>
      </c>
      <c r="C135" s="12" t="s">
        <v>365</v>
      </c>
      <c r="D135" s="12" t="s">
        <v>368</v>
      </c>
      <c r="E135" s="17">
        <v>1</v>
      </c>
      <c r="F135" s="18">
        <v>100</v>
      </c>
      <c r="G135" s="18">
        <v>100</v>
      </c>
      <c r="H135" s="18">
        <v>1699</v>
      </c>
      <c r="I135" s="18">
        <v>1699</v>
      </c>
      <c r="J135" s="18">
        <v>0</v>
      </c>
    </row>
    <row r="136" ht="33" customHeight="1" spans="1:10">
      <c r="A136" s="11">
        <v>140</v>
      </c>
      <c r="B136" s="11" t="s">
        <v>68</v>
      </c>
      <c r="C136" s="12" t="s">
        <v>369</v>
      </c>
      <c r="D136" s="12" t="s">
        <v>370</v>
      </c>
      <c r="E136" s="17">
        <v>23</v>
      </c>
      <c r="F136" s="18">
        <v>10300</v>
      </c>
      <c r="G136" s="18">
        <v>10300</v>
      </c>
      <c r="H136" s="18">
        <v>119124</v>
      </c>
      <c r="I136" s="18">
        <v>119124</v>
      </c>
      <c r="J136" s="18">
        <v>0</v>
      </c>
    </row>
    <row r="137" ht="33" customHeight="1" spans="1:10">
      <c r="A137" s="11">
        <v>141</v>
      </c>
      <c r="B137" s="11" t="s">
        <v>68</v>
      </c>
      <c r="C137" s="12" t="s">
        <v>372</v>
      </c>
      <c r="D137" s="12" t="s">
        <v>373</v>
      </c>
      <c r="E137" s="17">
        <v>122</v>
      </c>
      <c r="F137" s="18">
        <v>41200</v>
      </c>
      <c r="G137" s="18">
        <v>41200</v>
      </c>
      <c r="H137" s="18">
        <v>549139</v>
      </c>
      <c r="I137" s="18">
        <v>542539</v>
      </c>
      <c r="J137" s="18">
        <v>0</v>
      </c>
    </row>
    <row r="138" ht="33" customHeight="1" spans="1:10">
      <c r="A138" s="11">
        <v>142</v>
      </c>
      <c r="B138" s="11" t="s">
        <v>68</v>
      </c>
      <c r="C138" s="12" t="s">
        <v>374</v>
      </c>
      <c r="D138" s="12" t="s">
        <v>375</v>
      </c>
      <c r="E138" s="17">
        <v>118</v>
      </c>
      <c r="F138" s="18">
        <v>47200</v>
      </c>
      <c r="G138" s="18">
        <v>42800</v>
      </c>
      <c r="H138" s="18">
        <v>685486</v>
      </c>
      <c r="I138" s="18">
        <v>687181</v>
      </c>
      <c r="J138" s="18">
        <v>4400</v>
      </c>
    </row>
    <row r="139" ht="33" customHeight="1" spans="1:10">
      <c r="A139" s="11">
        <v>143</v>
      </c>
      <c r="B139" s="11" t="s">
        <v>68</v>
      </c>
      <c r="C139" s="12" t="s">
        <v>374</v>
      </c>
      <c r="D139" s="12" t="s">
        <v>376</v>
      </c>
      <c r="E139" s="17">
        <v>29</v>
      </c>
      <c r="F139" s="18">
        <v>11700</v>
      </c>
      <c r="G139" s="18">
        <v>10800</v>
      </c>
      <c r="H139" s="18">
        <v>165374</v>
      </c>
      <c r="I139" s="18">
        <v>165374</v>
      </c>
      <c r="J139" s="18">
        <v>900</v>
      </c>
    </row>
    <row r="140" ht="33" customHeight="1" spans="1:10">
      <c r="A140" s="11">
        <v>144</v>
      </c>
      <c r="B140" s="11" t="s">
        <v>68</v>
      </c>
      <c r="C140" s="12" t="s">
        <v>374</v>
      </c>
      <c r="D140" s="12" t="s">
        <v>377</v>
      </c>
      <c r="E140" s="17">
        <v>46</v>
      </c>
      <c r="F140" s="18">
        <v>18000</v>
      </c>
      <c r="G140" s="18">
        <v>17500</v>
      </c>
      <c r="H140" s="18">
        <v>218705</v>
      </c>
      <c r="I140" s="18">
        <v>218705</v>
      </c>
      <c r="J140" s="18">
        <v>500</v>
      </c>
    </row>
    <row r="141" ht="33" customHeight="1" spans="1:10">
      <c r="A141" s="11">
        <v>145</v>
      </c>
      <c r="B141" s="11" t="s">
        <v>68</v>
      </c>
      <c r="C141" s="12" t="s">
        <v>374</v>
      </c>
      <c r="D141" s="12" t="s">
        <v>378</v>
      </c>
      <c r="E141" s="17">
        <v>145</v>
      </c>
      <c r="F141" s="18">
        <v>60700</v>
      </c>
      <c r="G141" s="18">
        <v>57400</v>
      </c>
      <c r="H141" s="18">
        <v>870703</v>
      </c>
      <c r="I141" s="18">
        <v>868303</v>
      </c>
      <c r="J141" s="18">
        <v>3300</v>
      </c>
    </row>
    <row r="142" ht="33" customHeight="1" spans="1:10">
      <c r="A142" s="11">
        <v>146</v>
      </c>
      <c r="B142" s="11" t="s">
        <v>68</v>
      </c>
      <c r="C142" s="12" t="s">
        <v>379</v>
      </c>
      <c r="D142" s="12" t="s">
        <v>380</v>
      </c>
      <c r="E142" s="17">
        <v>59</v>
      </c>
      <c r="F142" s="18">
        <v>22500</v>
      </c>
      <c r="G142" s="18">
        <v>21200</v>
      </c>
      <c r="H142" s="18">
        <v>276690</v>
      </c>
      <c r="I142" s="18">
        <v>276690</v>
      </c>
      <c r="J142" s="18">
        <v>1300</v>
      </c>
    </row>
    <row r="143" ht="33" customHeight="1" spans="1:10">
      <c r="A143" s="11">
        <v>147</v>
      </c>
      <c r="B143" s="11" t="s">
        <v>68</v>
      </c>
      <c r="C143" s="12" t="s">
        <v>381</v>
      </c>
      <c r="D143" s="12" t="s">
        <v>382</v>
      </c>
      <c r="E143" s="17">
        <v>212</v>
      </c>
      <c r="F143" s="18">
        <v>57900</v>
      </c>
      <c r="G143" s="18">
        <v>57300</v>
      </c>
      <c r="H143" s="18">
        <v>798626</v>
      </c>
      <c r="I143" s="18">
        <v>809525</v>
      </c>
      <c r="J143" s="18">
        <v>600</v>
      </c>
    </row>
    <row r="144" ht="33" customHeight="1" spans="1:10">
      <c r="A144" s="11">
        <v>148</v>
      </c>
      <c r="B144" s="11" t="s">
        <v>68</v>
      </c>
      <c r="C144" s="12" t="s">
        <v>381</v>
      </c>
      <c r="D144" s="12" t="s">
        <v>383</v>
      </c>
      <c r="E144" s="17">
        <v>62</v>
      </c>
      <c r="F144" s="18">
        <v>20400</v>
      </c>
      <c r="G144" s="18">
        <v>20100</v>
      </c>
      <c r="H144" s="18">
        <v>272714</v>
      </c>
      <c r="I144" s="18">
        <v>301714</v>
      </c>
      <c r="J144" s="18">
        <v>300</v>
      </c>
    </row>
    <row r="145" ht="33" customHeight="1" spans="1:10">
      <c r="A145" s="11">
        <v>149</v>
      </c>
      <c r="B145" s="11" t="s">
        <v>70</v>
      </c>
      <c r="C145" s="12" t="s">
        <v>384</v>
      </c>
      <c r="D145" s="12" t="s">
        <v>385</v>
      </c>
      <c r="E145" s="17">
        <v>349</v>
      </c>
      <c r="F145" s="18">
        <v>124700</v>
      </c>
      <c r="G145" s="18">
        <v>124700</v>
      </c>
      <c r="H145" s="18">
        <v>1447161</v>
      </c>
      <c r="I145" s="18">
        <v>1447161</v>
      </c>
      <c r="J145" s="18">
        <v>0</v>
      </c>
    </row>
    <row r="146" ht="33" customHeight="1" spans="1:10">
      <c r="A146" s="11">
        <v>150</v>
      </c>
      <c r="B146" s="11" t="s">
        <v>70</v>
      </c>
      <c r="C146" s="12" t="s">
        <v>386</v>
      </c>
      <c r="D146" s="12" t="s">
        <v>387</v>
      </c>
      <c r="E146" s="17">
        <v>156</v>
      </c>
      <c r="F146" s="18">
        <v>55000</v>
      </c>
      <c r="G146" s="18">
        <v>53900</v>
      </c>
      <c r="H146" s="18">
        <v>654115</v>
      </c>
      <c r="I146" s="18">
        <v>640415</v>
      </c>
      <c r="J146" s="18">
        <v>1100</v>
      </c>
    </row>
    <row r="147" ht="33" customHeight="1" spans="1:10">
      <c r="A147" s="11">
        <v>151</v>
      </c>
      <c r="B147" s="11" t="s">
        <v>70</v>
      </c>
      <c r="C147" s="12" t="s">
        <v>388</v>
      </c>
      <c r="D147" s="12" t="s">
        <v>389</v>
      </c>
      <c r="E147" s="17">
        <v>213</v>
      </c>
      <c r="F147" s="18">
        <v>63900</v>
      </c>
      <c r="G147" s="18">
        <v>63900</v>
      </c>
      <c r="H147" s="18">
        <v>836661</v>
      </c>
      <c r="I147" s="18">
        <v>63900</v>
      </c>
      <c r="J147" s="18">
        <v>0</v>
      </c>
    </row>
    <row r="148" ht="33" customHeight="1" spans="1:10">
      <c r="A148" s="11">
        <v>152</v>
      </c>
      <c r="B148" s="11" t="s">
        <v>70</v>
      </c>
      <c r="C148" s="12" t="s">
        <v>390</v>
      </c>
      <c r="D148" s="12" t="s">
        <v>391</v>
      </c>
      <c r="E148" s="17">
        <v>121</v>
      </c>
      <c r="F148" s="18">
        <v>50100</v>
      </c>
      <c r="G148" s="18">
        <v>50100</v>
      </c>
      <c r="H148" s="18">
        <v>585487</v>
      </c>
      <c r="I148" s="18">
        <v>50100</v>
      </c>
      <c r="J148" s="18">
        <v>0</v>
      </c>
    </row>
    <row r="149" ht="33" customHeight="1" spans="1:10">
      <c r="A149" s="11">
        <v>153</v>
      </c>
      <c r="B149" s="11" t="s">
        <v>70</v>
      </c>
      <c r="C149" s="12" t="s">
        <v>392</v>
      </c>
      <c r="D149" s="12" t="s">
        <v>393</v>
      </c>
      <c r="E149" s="17">
        <v>5</v>
      </c>
      <c r="F149" s="18">
        <v>2300</v>
      </c>
      <c r="G149" s="18">
        <v>2300</v>
      </c>
      <c r="H149" s="18">
        <v>25697</v>
      </c>
      <c r="I149" s="18">
        <v>25797</v>
      </c>
      <c r="J149" s="18">
        <v>0</v>
      </c>
    </row>
    <row r="150" ht="33" customHeight="1" spans="1:10">
      <c r="A150" s="11">
        <v>154</v>
      </c>
      <c r="B150" s="11" t="s">
        <v>70</v>
      </c>
      <c r="C150" s="12" t="s">
        <v>394</v>
      </c>
      <c r="D150" s="12" t="s">
        <v>395</v>
      </c>
      <c r="E150" s="17">
        <v>200</v>
      </c>
      <c r="F150" s="18">
        <v>95100</v>
      </c>
      <c r="G150" s="18">
        <v>94500</v>
      </c>
      <c r="H150" s="18">
        <v>1033919</v>
      </c>
      <c r="I150" s="18">
        <v>1027770</v>
      </c>
      <c r="J150" s="18">
        <v>600</v>
      </c>
    </row>
    <row r="151" ht="33" customHeight="1" spans="1:10">
      <c r="A151" s="11">
        <v>155</v>
      </c>
      <c r="B151" s="11" t="s">
        <v>70</v>
      </c>
      <c r="C151" s="12" t="s">
        <v>396</v>
      </c>
      <c r="D151" s="12" t="s">
        <v>397</v>
      </c>
      <c r="E151" s="17">
        <v>41</v>
      </c>
      <c r="F151" s="18">
        <v>16900</v>
      </c>
      <c r="G151" s="18">
        <v>16400</v>
      </c>
      <c r="H151" s="18">
        <v>184354</v>
      </c>
      <c r="I151" s="18">
        <v>16400</v>
      </c>
      <c r="J151" s="18">
        <v>500</v>
      </c>
    </row>
    <row r="152" ht="33" customHeight="1" spans="1:10">
      <c r="A152" s="11">
        <v>156</v>
      </c>
      <c r="B152" s="11" t="s">
        <v>77</v>
      </c>
      <c r="C152" s="12" t="s">
        <v>398</v>
      </c>
      <c r="D152" s="12" t="s">
        <v>399</v>
      </c>
      <c r="E152" s="17">
        <v>139</v>
      </c>
      <c r="F152" s="18">
        <v>49900</v>
      </c>
      <c r="G152" s="18">
        <v>48500</v>
      </c>
      <c r="H152" s="18">
        <v>680652</v>
      </c>
      <c r="I152" s="18">
        <v>680652</v>
      </c>
      <c r="J152" s="18">
        <v>1400</v>
      </c>
    </row>
    <row r="153" ht="33" customHeight="1" spans="1:10">
      <c r="A153" s="11">
        <v>157</v>
      </c>
      <c r="B153" s="11" t="s">
        <v>77</v>
      </c>
      <c r="C153" s="12" t="s">
        <v>398</v>
      </c>
      <c r="D153" s="12" t="s">
        <v>400</v>
      </c>
      <c r="E153" s="17">
        <v>145</v>
      </c>
      <c r="F153" s="18">
        <v>51300</v>
      </c>
      <c r="G153" s="18">
        <v>51000</v>
      </c>
      <c r="H153" s="18">
        <v>725269</v>
      </c>
      <c r="I153" s="18">
        <v>722170</v>
      </c>
      <c r="J153" s="18">
        <v>300</v>
      </c>
    </row>
    <row r="154" ht="33" customHeight="1" spans="1:10">
      <c r="A154" s="11">
        <v>158</v>
      </c>
      <c r="B154" s="11" t="s">
        <v>77</v>
      </c>
      <c r="C154" s="12" t="s">
        <v>401</v>
      </c>
      <c r="D154" s="12" t="s">
        <v>402</v>
      </c>
      <c r="E154" s="17">
        <v>332</v>
      </c>
      <c r="F154" s="18">
        <v>138400</v>
      </c>
      <c r="G154" s="18">
        <v>138400</v>
      </c>
      <c r="H154" s="18">
        <v>1909110</v>
      </c>
      <c r="I154" s="18">
        <v>1909110</v>
      </c>
      <c r="J154" s="18">
        <v>0</v>
      </c>
    </row>
    <row r="155" ht="33" customHeight="1" spans="1:10">
      <c r="A155" s="11">
        <v>159</v>
      </c>
      <c r="B155" s="11" t="s">
        <v>77</v>
      </c>
      <c r="C155" s="12" t="s">
        <v>403</v>
      </c>
      <c r="D155" s="12" t="s">
        <v>404</v>
      </c>
      <c r="E155" s="17">
        <v>129</v>
      </c>
      <c r="F155" s="18">
        <v>36600</v>
      </c>
      <c r="G155" s="18">
        <v>32000</v>
      </c>
      <c r="H155" s="18">
        <v>557940</v>
      </c>
      <c r="I155" s="18">
        <v>559280</v>
      </c>
      <c r="J155" s="18">
        <v>4600</v>
      </c>
    </row>
    <row r="156" ht="33" customHeight="1" spans="1:10">
      <c r="A156" s="11">
        <v>160</v>
      </c>
      <c r="B156" s="11" t="s">
        <v>81</v>
      </c>
      <c r="C156" s="12" t="s">
        <v>405</v>
      </c>
      <c r="D156" s="12" t="s">
        <v>406</v>
      </c>
      <c r="E156" s="17">
        <v>630</v>
      </c>
      <c r="F156" s="18">
        <v>213800</v>
      </c>
      <c r="G156" s="18">
        <v>210400</v>
      </c>
      <c r="H156" s="18">
        <v>2831780</v>
      </c>
      <c r="I156" s="18">
        <v>2832780</v>
      </c>
      <c r="J156" s="18">
        <v>3400</v>
      </c>
    </row>
    <row r="157" ht="33" customHeight="1" spans="1:10">
      <c r="A157" s="11">
        <v>162</v>
      </c>
      <c r="B157" s="11" t="s">
        <v>81</v>
      </c>
      <c r="C157" s="12" t="s">
        <v>407</v>
      </c>
      <c r="D157" s="12" t="s">
        <v>408</v>
      </c>
      <c r="E157" s="17">
        <v>44</v>
      </c>
      <c r="F157" s="18">
        <v>21200</v>
      </c>
      <c r="G157" s="18">
        <v>21200</v>
      </c>
      <c r="H157" s="18">
        <v>256099</v>
      </c>
      <c r="I157" s="18">
        <v>256299</v>
      </c>
      <c r="J157" s="18"/>
    </row>
    <row r="158" ht="33" customHeight="1" spans="1:10">
      <c r="A158" s="11">
        <v>163</v>
      </c>
      <c r="B158" s="11" t="s">
        <v>81</v>
      </c>
      <c r="C158" s="12" t="s">
        <v>409</v>
      </c>
      <c r="D158" s="12" t="s">
        <v>410</v>
      </c>
      <c r="E158" s="17">
        <v>164</v>
      </c>
      <c r="F158" s="18">
        <v>54200</v>
      </c>
      <c r="G158" s="18">
        <v>53900</v>
      </c>
      <c r="H158" s="18">
        <v>682522</v>
      </c>
      <c r="I158" s="18">
        <v>683032</v>
      </c>
      <c r="J158" s="18">
        <v>300</v>
      </c>
    </row>
    <row r="159" ht="33" customHeight="1" spans="1:10">
      <c r="A159" s="11">
        <v>164</v>
      </c>
      <c r="B159" s="11" t="s">
        <v>81</v>
      </c>
      <c r="C159" s="12" t="s">
        <v>409</v>
      </c>
      <c r="D159" s="12" t="s">
        <v>411</v>
      </c>
      <c r="E159" s="17">
        <v>84</v>
      </c>
      <c r="F159" s="18">
        <v>29400</v>
      </c>
      <c r="G159" s="18">
        <v>29400</v>
      </c>
      <c r="H159" s="18">
        <v>376320</v>
      </c>
      <c r="I159" s="18">
        <v>376320</v>
      </c>
      <c r="J159" s="18">
        <v>0</v>
      </c>
    </row>
    <row r="160" ht="33" customHeight="1" spans="1:10">
      <c r="A160" s="11">
        <v>165</v>
      </c>
      <c r="B160" s="11" t="s">
        <v>81</v>
      </c>
      <c r="C160" s="12" t="s">
        <v>412</v>
      </c>
      <c r="D160" s="12" t="s">
        <v>413</v>
      </c>
      <c r="E160" s="17">
        <v>117</v>
      </c>
      <c r="F160" s="18">
        <v>35500</v>
      </c>
      <c r="G160" s="18">
        <v>34000</v>
      </c>
      <c r="H160" s="18">
        <v>406997</v>
      </c>
      <c r="I160" s="18">
        <v>405997</v>
      </c>
      <c r="J160" s="18">
        <v>1500</v>
      </c>
    </row>
    <row r="161" ht="33" customHeight="1" spans="1:10">
      <c r="A161" s="11">
        <v>169</v>
      </c>
      <c r="B161" s="11" t="s">
        <v>81</v>
      </c>
      <c r="C161" s="12" t="s">
        <v>414</v>
      </c>
      <c r="D161" s="12" t="s">
        <v>415</v>
      </c>
      <c r="E161" s="17">
        <v>32</v>
      </c>
      <c r="F161" s="18">
        <v>12200</v>
      </c>
      <c r="G161" s="18">
        <v>12200</v>
      </c>
      <c r="H161" s="18">
        <v>146936</v>
      </c>
      <c r="I161" s="18">
        <v>146936</v>
      </c>
      <c r="J161" s="18">
        <v>0</v>
      </c>
    </row>
    <row r="162" ht="33" customHeight="1" spans="1:10">
      <c r="A162" s="11">
        <v>170</v>
      </c>
      <c r="B162" s="11" t="s">
        <v>81</v>
      </c>
      <c r="C162" s="12" t="s">
        <v>416</v>
      </c>
      <c r="D162" s="12" t="s">
        <v>417</v>
      </c>
      <c r="E162" s="17">
        <v>149</v>
      </c>
      <c r="F162" s="18">
        <v>49300</v>
      </c>
      <c r="G162" s="18">
        <v>48500</v>
      </c>
      <c r="H162" s="20">
        <v>666534</v>
      </c>
      <c r="I162" s="18">
        <v>658036</v>
      </c>
      <c r="J162" s="18">
        <v>800</v>
      </c>
    </row>
    <row r="163" ht="33" customHeight="1" spans="1:10">
      <c r="A163" s="11">
        <v>171</v>
      </c>
      <c r="B163" s="11" t="s">
        <v>85</v>
      </c>
      <c r="C163" s="12" t="s">
        <v>418</v>
      </c>
      <c r="D163" s="12" t="s">
        <v>419</v>
      </c>
      <c r="E163" s="17">
        <v>160</v>
      </c>
      <c r="F163" s="18">
        <v>61400</v>
      </c>
      <c r="G163" s="18">
        <v>57400</v>
      </c>
      <c r="H163" s="18">
        <v>802279</v>
      </c>
      <c r="I163" s="18">
        <v>802279</v>
      </c>
      <c r="J163" s="18">
        <v>4000</v>
      </c>
    </row>
    <row r="164" ht="33" customHeight="1" spans="1:11">
      <c r="A164" s="11">
        <v>172</v>
      </c>
      <c r="B164" s="11" t="s">
        <v>85</v>
      </c>
      <c r="C164" s="12" t="s">
        <v>420</v>
      </c>
      <c r="D164" s="12" t="s">
        <v>421</v>
      </c>
      <c r="E164" s="17">
        <v>57</v>
      </c>
      <c r="F164" s="18">
        <v>20300</v>
      </c>
      <c r="G164" s="18">
        <v>20300</v>
      </c>
      <c r="H164" s="18">
        <v>269051</v>
      </c>
      <c r="I164" s="18">
        <v>269051</v>
      </c>
      <c r="J164" s="18">
        <v>0</v>
      </c>
      <c r="K164" s="3">
        <v>1017708</v>
      </c>
    </row>
    <row r="165" ht="33" customHeight="1" spans="1:10">
      <c r="A165" s="11"/>
      <c r="B165" s="11" t="s">
        <v>88</v>
      </c>
      <c r="C165" s="12"/>
      <c r="D165" s="12"/>
      <c r="E165" s="21">
        <f t="shared" ref="E165:J165" si="0">SUM(E4:E164)</f>
        <v>25852</v>
      </c>
      <c r="F165" s="22">
        <f t="shared" si="0"/>
        <v>9009780.73</v>
      </c>
      <c r="G165" s="22">
        <f t="shared" si="0"/>
        <v>8493933.58</v>
      </c>
      <c r="H165" s="22">
        <f t="shared" si="0"/>
        <v>122380419.82</v>
      </c>
      <c r="I165" s="22">
        <f t="shared" si="0"/>
        <v>119185667.12</v>
      </c>
      <c r="J165" s="22">
        <f t="shared" si="0"/>
        <v>515847.15</v>
      </c>
    </row>
    <row r="168" spans="5:10">
      <c r="E168" s="5">
        <f>E165-'[1]附件1（区汇总）'!C19</f>
        <v>0</v>
      </c>
      <c r="F168" s="5">
        <f>F165-'[1]附件1（区汇总）'!D19</f>
        <v>0</v>
      </c>
      <c r="G168" s="5">
        <f>G165-'[1]附件1（区汇总）'!E19</f>
        <v>0</v>
      </c>
      <c r="H168" s="5">
        <f>H165-'[1]附件1（区汇总）'!F19</f>
        <v>0</v>
      </c>
      <c r="I168" s="5">
        <f>I165-'[1]附件1（区汇总）'!G19</f>
        <v>0</v>
      </c>
      <c r="J168" s="5">
        <f>J165-'[1]附件1（区汇总）'!H19</f>
        <v>0</v>
      </c>
    </row>
  </sheetData>
  <autoFilter ref="A3:K165">
    <extLst/>
  </autoFilter>
  <mergeCells count="1">
    <mergeCell ref="A2:J2"/>
  </mergeCells>
  <pageMargins left="1.10138888888889" right="0.629166666666667" top="1" bottom="1.10138888888889" header="0.5" footer="0.5"/>
  <pageSetup paperSize="9" scale="4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附件2（企业汇总) </vt:lpstr>
      <vt:lpstr>附件3（店汇总-完整) (2)</vt:lpstr>
      <vt:lpstr>Sheet1</vt:lpstr>
      <vt:lpstr>附件3（店汇总-仅核查完)</vt:lpstr>
      <vt:lpstr>Sheet2</vt:lpstr>
      <vt:lpstr>Sheet3</vt:lpstr>
      <vt:lpstr>Sheet4</vt:lpstr>
      <vt:lpstr>Sheet5</vt:lpstr>
      <vt:lpstr>附件2（店汇总)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ht706</cp:lastModifiedBy>
  <dcterms:created xsi:type="dcterms:W3CDTF">2024-01-23T16:40:00Z</dcterms:created>
  <cp:lastPrinted>2024-09-17T15:16:00Z</cp:lastPrinted>
  <dcterms:modified xsi:type="dcterms:W3CDTF">2024-10-12T10:59:37Z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71EA04B1C60D4B5AB65163DE1A953831_13</vt:lpwstr>
  </property>
  <property fmtid="{D5CDD505-2E9C-101B-9397-08002B2CF9AE}" pid="3" name="KSOProductBuildVer">
    <vt:lpwstr>2052-11.8.2.1119</vt:lpwstr>
  </property>
</Properties>
</file>